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R&amp;D Project Info\PFAS\TO Validation Data\Validation Data\Instrument Validation\Initial Calibration\Gerstel and Markes Performance FTOHs_FOSAs (Tables 5,6)\Markes\IDOC Markes\"/>
    </mc:Choice>
  </mc:AlternateContent>
  <bookViews>
    <workbookView xWindow="0" yWindow="0" windowWidth="28800" windowHeight="12300"/>
  </bookViews>
  <sheets>
    <sheet name="Table 1" sheetId="1" r:id="rId1"/>
    <sheet name="1-5-23 IDOC Summary Table" sheetId="2" r:id="rId2"/>
  </sheets>
  <calcPr calcId="162913"/>
</workbook>
</file>

<file path=xl/calcChain.xml><?xml version="1.0" encoding="utf-8"?>
<calcChain xmlns="http://schemas.openxmlformats.org/spreadsheetml/2006/main">
  <c r="N65" i="1" l="1"/>
  <c r="M65" i="1"/>
  <c r="K92" i="1" l="1"/>
  <c r="K91" i="1"/>
  <c r="K90" i="1"/>
  <c r="K89" i="1"/>
  <c r="K86" i="1"/>
  <c r="K85" i="1"/>
  <c r="K84" i="1"/>
  <c r="K83" i="1"/>
  <c r="K80" i="1"/>
  <c r="K79" i="1"/>
  <c r="K78" i="1"/>
  <c r="K77" i="1"/>
  <c r="K74" i="1"/>
  <c r="K73" i="1"/>
  <c r="K72" i="1"/>
  <c r="K71" i="1"/>
  <c r="K68" i="1"/>
  <c r="K67" i="1"/>
  <c r="K66" i="1"/>
  <c r="K65" i="1"/>
  <c r="K62" i="1"/>
  <c r="K61" i="1"/>
  <c r="K60" i="1"/>
  <c r="K59" i="1"/>
  <c r="K56" i="1"/>
  <c r="K55" i="1"/>
  <c r="K54" i="1"/>
  <c r="K53" i="1"/>
  <c r="K50" i="1"/>
  <c r="K49" i="1"/>
  <c r="K48" i="1"/>
  <c r="K47" i="1"/>
  <c r="K44" i="1"/>
  <c r="K43" i="1"/>
  <c r="K42" i="1"/>
  <c r="K41" i="1"/>
  <c r="K38" i="1"/>
  <c r="K37" i="1"/>
  <c r="K36" i="1"/>
  <c r="K35" i="1"/>
  <c r="K32" i="1"/>
  <c r="K31" i="1"/>
  <c r="K30" i="1"/>
  <c r="K29" i="1"/>
  <c r="K26" i="1"/>
  <c r="K25" i="1"/>
  <c r="K24" i="1"/>
  <c r="K23" i="1"/>
  <c r="K20" i="1"/>
  <c r="K19" i="1"/>
  <c r="K18" i="1"/>
  <c r="K17" i="1"/>
  <c r="K14" i="1"/>
  <c r="K13" i="1"/>
  <c r="K12" i="1"/>
  <c r="K11" i="1"/>
  <c r="K8" i="1"/>
  <c r="K7" i="1"/>
  <c r="K6" i="1"/>
  <c r="K5" i="1"/>
  <c r="N5" i="1" l="1"/>
  <c r="M5" i="1"/>
  <c r="N17" i="1"/>
  <c r="M17" i="1"/>
  <c r="M23" i="1"/>
  <c r="N23" i="1"/>
  <c r="N29" i="1"/>
  <c r="M29" i="1"/>
  <c r="N35" i="1"/>
  <c r="M35" i="1"/>
  <c r="N41" i="1"/>
  <c r="M41" i="1"/>
  <c r="N47" i="1"/>
  <c r="M47" i="1"/>
  <c r="N53" i="1"/>
  <c r="M53" i="1"/>
  <c r="M59" i="1"/>
  <c r="N59" i="1"/>
  <c r="N71" i="1"/>
  <c r="M71" i="1"/>
  <c r="N77" i="1"/>
  <c r="M77" i="1"/>
  <c r="N83" i="1"/>
  <c r="M83" i="1"/>
  <c r="N89" i="1"/>
  <c r="M89" i="1"/>
  <c r="N11" i="1"/>
  <c r="M11" i="1"/>
</calcChain>
</file>

<file path=xl/sharedStrings.xml><?xml version="1.0" encoding="utf-8"?>
<sst xmlns="http://schemas.openxmlformats.org/spreadsheetml/2006/main" count="369" uniqueCount="53">
  <si>
    <r>
      <rPr>
        <b/>
        <sz val="9"/>
        <rFont val="Tahoma"/>
        <family val="2"/>
      </rPr>
      <t xml:space="preserve">Batch Path                                                   </t>
    </r>
    <r>
      <rPr>
        <sz val="9"/>
        <rFont val="Tahoma"/>
        <family val="2"/>
      </rPr>
      <t xml:space="preserve">D:\MassHunter\GCMS\1\data\05jan23\QuantResults\05jan23.batch.bin
</t>
    </r>
    <r>
      <rPr>
        <b/>
        <sz val="9"/>
        <rFont val="Tahoma"/>
        <family val="2"/>
      </rPr>
      <t xml:space="preserve">Analysis Time                                              </t>
    </r>
    <r>
      <rPr>
        <sz val="9"/>
        <rFont val="Tahoma"/>
        <family val="2"/>
      </rPr>
      <t xml:space="preserve">1/11/2023 10:04 AM                                  </t>
    </r>
    <r>
      <rPr>
        <b/>
        <sz val="9"/>
        <rFont val="Tahoma"/>
        <family val="2"/>
      </rPr>
      <t xml:space="preserve">Analyst Name                                              </t>
    </r>
    <r>
      <rPr>
        <sz val="9"/>
        <rFont val="Tahoma"/>
        <family val="2"/>
      </rPr>
      <t xml:space="preserve">TAI\us32_usr_ins22923 </t>
    </r>
    <r>
      <rPr>
        <b/>
        <sz val="9"/>
        <rFont val="Tahoma"/>
        <family val="2"/>
      </rPr>
      <t xml:space="preserve">Report Time                                                 </t>
    </r>
    <r>
      <rPr>
        <sz val="9"/>
        <rFont val="Tahoma"/>
        <family val="2"/>
      </rPr>
      <t xml:space="preserve">1/11/2023 2:41:45 PM                               </t>
    </r>
    <r>
      <rPr>
        <b/>
        <sz val="9"/>
        <rFont val="Tahoma"/>
        <family val="2"/>
      </rPr>
      <t xml:space="preserve">Reporter Name                                            </t>
    </r>
    <r>
      <rPr>
        <sz val="9"/>
        <rFont val="Tahoma"/>
        <family val="2"/>
      </rPr>
      <t xml:space="preserve">TAI\us32_usr_ins22923 </t>
    </r>
    <r>
      <rPr>
        <b/>
        <sz val="9"/>
        <rFont val="Tahoma"/>
        <family val="2"/>
      </rPr>
      <t xml:space="preserve">Last Calib Update                                         </t>
    </r>
    <r>
      <rPr>
        <sz val="9"/>
        <rFont val="Tahoma"/>
        <family val="2"/>
      </rPr>
      <t xml:space="preserve">1/3/2023 2:39 PM                                     </t>
    </r>
    <r>
      <rPr>
        <b/>
        <sz val="9"/>
        <rFont val="Tahoma"/>
        <family val="2"/>
      </rPr>
      <t xml:space="preserve">Batch State                                                  </t>
    </r>
    <r>
      <rPr>
        <sz val="9"/>
        <rFont val="Tahoma"/>
        <family val="2"/>
      </rPr>
      <t xml:space="preserve">Processed
</t>
    </r>
    <r>
      <rPr>
        <b/>
        <sz val="9"/>
        <rFont val="Tahoma"/>
        <family val="2"/>
      </rPr>
      <t xml:space="preserve">Quant Batch Version                                    </t>
    </r>
    <r>
      <rPr>
        <sz val="9"/>
        <rFont val="Tahoma"/>
        <family val="2"/>
      </rPr>
      <t xml:space="preserve">10.1                                                         </t>
    </r>
    <r>
      <rPr>
        <b/>
        <sz val="9"/>
        <rFont val="Tahoma"/>
        <family val="2"/>
      </rPr>
      <t>Quant Report Version</t>
    </r>
    <r>
      <rPr>
        <sz val="9"/>
        <rFont val="Times New Roman"/>
        <family val="1"/>
      </rPr>
      <t xml:space="preserve">                                         </t>
    </r>
    <r>
      <rPr>
        <sz val="9"/>
        <rFont val="Tahoma"/>
        <family val="2"/>
      </rPr>
      <t xml:space="preserve">10.1
</t>
    </r>
    <r>
      <rPr>
        <b/>
        <sz val="9"/>
        <rFont val="Tahoma"/>
        <family val="2"/>
      </rPr>
      <t xml:space="preserve">Sequence Table
</t>
    </r>
    <r>
      <rPr>
        <b/>
        <sz val="9"/>
        <rFont val="Tahoma"/>
        <family val="2"/>
      </rPr>
      <t>Data File                                                 sample Name                             Sample Type              Vial Position             Inj Vol        Level                 Acq Method File</t>
    </r>
  </si>
  <si>
    <r>
      <rPr>
        <sz val="9"/>
        <rFont val="Tahoma"/>
        <family val="2"/>
      </rPr>
      <t xml:space="preserve">tq010511.D                                          4.0ul #3318-88-0.1A + 4.0ul #3318-89-0.1, IDOC
</t>
    </r>
    <r>
      <rPr>
        <sz val="9"/>
        <rFont val="Tahoma"/>
        <family val="2"/>
      </rPr>
      <t xml:space="preserve">tq010512.D                                          4.0ul #3318-88-0.1A + 4.0ul #3318-89-0.1, IDOC
</t>
    </r>
    <r>
      <rPr>
        <sz val="9"/>
        <rFont val="Tahoma"/>
        <family val="2"/>
      </rPr>
      <t xml:space="preserve">tq010513.D                                          4.0ul #3318-88-0.1A + 4.0ul #3318-89-0.1, IDOC
</t>
    </r>
    <r>
      <rPr>
        <sz val="9"/>
        <rFont val="Tahoma"/>
        <family val="2"/>
      </rPr>
      <t>tq010514.D                                          4.0ul #3318-88-0.1A + 4.0ul #3318-89-0.1, IDOC</t>
    </r>
  </si>
  <si>
    <r>
      <rPr>
        <sz val="9"/>
        <rFont val="Tahoma"/>
        <family val="2"/>
      </rPr>
      <t xml:space="preserve">Sample                     11                              0           L3                    tq22m1227
</t>
    </r>
    <r>
      <rPr>
        <sz val="9"/>
        <rFont val="Tahoma"/>
        <family val="2"/>
      </rPr>
      <t xml:space="preserve">Sample                     12                              0           L3                    tq22m1227
</t>
    </r>
    <r>
      <rPr>
        <sz val="9"/>
        <rFont val="Tahoma"/>
        <family val="2"/>
      </rPr>
      <t xml:space="preserve">Sample                     13                              0           L3                    tq22m1227
</t>
    </r>
    <r>
      <rPr>
        <sz val="9"/>
        <rFont val="Tahoma"/>
        <family val="2"/>
      </rPr>
      <t>Sample                     14                              0           L3                    tq22m1227</t>
    </r>
  </si>
  <si>
    <r>
      <rPr>
        <b/>
        <sz val="9"/>
        <rFont val="Tahoma"/>
        <family val="2"/>
      </rPr>
      <t>Quantitation Results Compound: PFBA</t>
    </r>
  </si>
  <si>
    <r>
      <rPr>
        <b/>
        <sz val="9"/>
        <rFont val="Tahoma"/>
        <family val="2"/>
      </rPr>
      <t>Data File</t>
    </r>
  </si>
  <si>
    <r>
      <rPr>
        <b/>
        <sz val="9"/>
        <rFont val="Tahoma"/>
        <family val="2"/>
      </rPr>
      <t>Sample Type</t>
    </r>
  </si>
  <si>
    <r>
      <rPr>
        <b/>
        <sz val="9"/>
        <rFont val="Tahoma"/>
        <family val="2"/>
      </rPr>
      <t>ISTD</t>
    </r>
  </si>
  <si>
    <r>
      <rPr>
        <b/>
        <sz val="9"/>
        <rFont val="Tahoma"/>
        <family val="2"/>
      </rPr>
      <t>RT</t>
    </r>
  </si>
  <si>
    <r>
      <rPr>
        <b/>
        <sz val="9"/>
        <rFont val="Tahoma"/>
        <family val="2"/>
      </rPr>
      <t>Resp</t>
    </r>
  </si>
  <si>
    <r>
      <rPr>
        <b/>
        <sz val="9"/>
        <rFont val="Tahoma"/>
        <family val="2"/>
      </rPr>
      <t>ISTD Resp</t>
    </r>
  </si>
  <si>
    <r>
      <rPr>
        <b/>
        <sz val="9"/>
        <rFont val="Tahoma"/>
        <family val="2"/>
      </rPr>
      <t>Resp Ratio</t>
    </r>
  </si>
  <si>
    <r>
      <rPr>
        <b/>
        <sz val="9"/>
        <rFont val="Tahoma"/>
        <family val="2"/>
      </rPr>
      <t>Final Conc</t>
    </r>
  </si>
  <si>
    <r>
      <rPr>
        <b/>
        <sz val="9"/>
        <rFont val="Tahoma"/>
        <family val="2"/>
      </rPr>
      <t>Exp. Conc</t>
    </r>
  </si>
  <si>
    <r>
      <rPr>
        <b/>
        <sz val="9"/>
        <rFont val="Tahoma"/>
        <family val="2"/>
      </rPr>
      <t>Accuracy</t>
    </r>
  </si>
  <si>
    <r>
      <rPr>
        <sz val="9"/>
        <rFont val="Tahoma"/>
        <family val="2"/>
      </rPr>
      <t>tq010511.D</t>
    </r>
  </si>
  <si>
    <r>
      <rPr>
        <sz val="9"/>
        <rFont val="Tahoma"/>
        <family val="2"/>
      </rPr>
      <t>Sample</t>
    </r>
  </si>
  <si>
    <r>
      <rPr>
        <sz val="9"/>
        <rFont val="Tahoma"/>
        <family val="2"/>
      </rPr>
      <t>6:2 FTOH-C13</t>
    </r>
  </si>
  <si>
    <r>
      <rPr>
        <sz val="9"/>
        <rFont val="Tahoma"/>
        <family val="2"/>
      </rPr>
      <t>tq010512.D</t>
    </r>
  </si>
  <si>
    <r>
      <rPr>
        <sz val="9"/>
        <rFont val="Tahoma"/>
        <family val="2"/>
      </rPr>
      <t>tq010513.D</t>
    </r>
  </si>
  <si>
    <r>
      <rPr>
        <sz val="9"/>
        <rFont val="Tahoma"/>
        <family val="2"/>
      </rPr>
      <t>tq010514.D</t>
    </r>
  </si>
  <si>
    <r>
      <rPr>
        <b/>
        <sz val="9"/>
        <rFont val="Tahoma"/>
        <family val="2"/>
      </rPr>
      <t>Compound: PFPeA</t>
    </r>
  </si>
  <si>
    <r>
      <rPr>
        <b/>
        <sz val="9"/>
        <rFont val="Tahoma"/>
        <family val="2"/>
      </rPr>
      <t>Compound: PFHxA</t>
    </r>
  </si>
  <si>
    <r>
      <rPr>
        <b/>
        <sz val="9"/>
        <rFont val="Tahoma"/>
        <family val="2"/>
      </rPr>
      <t>Compound: PFHpA</t>
    </r>
  </si>
  <si>
    <r>
      <rPr>
        <b/>
        <sz val="9"/>
        <rFont val="Tahoma"/>
        <family val="2"/>
      </rPr>
      <t>Compound: PFOA</t>
    </r>
  </si>
  <si>
    <r>
      <rPr>
        <b/>
        <sz val="9"/>
        <rFont val="Tahoma"/>
        <family val="2"/>
      </rPr>
      <t>Compound: 4:2 FTOH</t>
    </r>
  </si>
  <si>
    <r>
      <rPr>
        <b/>
        <sz val="9"/>
        <rFont val="Tahoma"/>
        <family val="2"/>
      </rPr>
      <t>Compound: 5:2sFTOH</t>
    </r>
  </si>
  <si>
    <r>
      <rPr>
        <b/>
        <sz val="9"/>
        <rFont val="Tahoma"/>
        <family val="2"/>
      </rPr>
      <t>Compound: 7:2sFTOH</t>
    </r>
  </si>
  <si>
    <r>
      <rPr>
        <b/>
        <sz val="9"/>
        <rFont val="Tahoma"/>
        <family val="2"/>
      </rPr>
      <t>Compound: 6:2 FTOH</t>
    </r>
  </si>
  <si>
    <r>
      <rPr>
        <b/>
        <sz val="9"/>
        <rFont val="Tahoma"/>
        <family val="2"/>
      </rPr>
      <t>Compound: 8:2 FTOH-C13</t>
    </r>
  </si>
  <si>
    <r>
      <rPr>
        <b/>
        <sz val="9"/>
        <rFont val="Tahoma"/>
        <family val="2"/>
      </rPr>
      <t>Compound: 8:2 FTOH</t>
    </r>
  </si>
  <si>
    <r>
      <rPr>
        <b/>
        <sz val="9"/>
        <rFont val="Tahoma"/>
        <family val="2"/>
      </rPr>
      <t>Compound: 10:2 FTOH</t>
    </r>
  </si>
  <si>
    <r>
      <rPr>
        <b/>
        <sz val="9"/>
        <rFont val="Tahoma"/>
        <family val="2"/>
      </rPr>
      <t>Compound: 12:2 FTOH</t>
    </r>
  </si>
  <si>
    <r>
      <rPr>
        <b/>
        <sz val="9"/>
        <rFont val="Tahoma"/>
        <family val="2"/>
      </rPr>
      <t>Compound: NMeFOSA</t>
    </r>
  </si>
  <si>
    <r>
      <rPr>
        <b/>
        <sz val="9"/>
        <rFont val="Tahoma"/>
        <family val="2"/>
      </rPr>
      <t>Compound: NEtFOSA</t>
    </r>
  </si>
  <si>
    <t>Average</t>
  </si>
  <si>
    <t>%RSD</t>
  </si>
  <si>
    <t xml:space="preserve"> PFBA</t>
  </si>
  <si>
    <t xml:space="preserve"> PFPeA</t>
  </si>
  <si>
    <t xml:space="preserve"> PFHxA</t>
  </si>
  <si>
    <t xml:space="preserve"> PFHpA</t>
  </si>
  <si>
    <t xml:space="preserve"> PFOA</t>
  </si>
  <si>
    <t xml:space="preserve"> 4:2 FTOH</t>
  </si>
  <si>
    <t xml:space="preserve"> 5:2sFTOH</t>
  </si>
  <si>
    <t xml:space="preserve"> 7:2sFTOH</t>
  </si>
  <si>
    <t xml:space="preserve"> 6:2 FTOH</t>
  </si>
  <si>
    <t xml:space="preserve"> 8:2 FTOH-C13</t>
  </si>
  <si>
    <t xml:space="preserve"> 8:2 FTOH</t>
  </si>
  <si>
    <t xml:space="preserve"> 10:2 FTOH</t>
  </si>
  <si>
    <t xml:space="preserve"> 12:2 FTOH</t>
  </si>
  <si>
    <t xml:space="preserve"> NMeFOSA</t>
  </si>
  <si>
    <t xml:space="preserve"> NEtFOSA</t>
  </si>
  <si>
    <t>Compound</t>
  </si>
  <si>
    <t>Initial Demonstration of Capability (IDOC)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</si>
</sst>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%"/>
  </numFmts>
  <fonts count="12" x14ac:knownFonts="1">
    <font>
      <sz val="10"/>
      <color rgb="FF000000"/>
      <name val="Times New Roman"/>
      <charset val="204"/>
    </font>
    <font>
      <b/>
      <sz val="9"/>
      <name val="Tahoma"/>
    </font>
    <font>
      <sz val="9"/>
      <name val="Tahoma"/>
    </font>
    <font>
      <sz val="9"/>
      <color rgb="FF000000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9"/>
      <name val="Times New Roman"/>
      <family val="1"/>
    </font>
    <font>
      <sz val="10"/>
      <color rgb="FF000000"/>
      <name val="Times New Roman"/>
      <charset val="204"/>
    </font>
    <font>
      <sz val="10"/>
      <color rgb="FF000000"/>
      <name val="Tahoma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0" fillId="0" borderId="0" xfId="0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right" vertical="top" shrinkToFit="1"/>
    </xf>
    <xf numFmtId="1" fontId="3" fillId="0" borderId="1" xfId="0" applyNumberFormat="1" applyFont="1" applyFill="1" applyBorder="1" applyAlignment="1">
      <alignment horizontal="right" vertical="top" shrinkToFit="1"/>
    </xf>
    <xf numFmtId="165" fontId="3" fillId="0" borderId="1" xfId="0" applyNumberFormat="1" applyFont="1" applyFill="1" applyBorder="1" applyAlignment="1">
      <alignment horizontal="right" vertical="top" shrinkToFit="1"/>
    </xf>
    <xf numFmtId="0" fontId="1" fillId="0" borderId="0" xfId="0" applyFont="1" applyFill="1" applyBorder="1" applyAlignment="1">
      <alignment horizontal="left" vertical="top" wrapText="1"/>
    </xf>
    <xf numFmtId="9" fontId="3" fillId="0" borderId="1" xfId="1" applyFont="1" applyFill="1" applyBorder="1" applyAlignment="1">
      <alignment horizontal="right" vertical="top" shrinkToFit="1"/>
    </xf>
    <xf numFmtId="166" fontId="3" fillId="0" borderId="1" xfId="1" applyNumberFormat="1" applyFont="1" applyFill="1" applyBorder="1" applyAlignment="1">
      <alignment horizontal="right" vertical="top" shrinkToFit="1"/>
    </xf>
    <xf numFmtId="0" fontId="8" fillId="0" borderId="5" xfId="0" applyFont="1" applyFill="1" applyBorder="1" applyAlignment="1">
      <alignment horizontal="right" vertical="top"/>
    </xf>
    <xf numFmtId="0" fontId="8" fillId="0" borderId="6" xfId="0" applyFont="1" applyFill="1" applyBorder="1" applyAlignment="1">
      <alignment horizontal="right" vertical="top"/>
    </xf>
    <xf numFmtId="166" fontId="8" fillId="0" borderId="0" xfId="0" applyNumberFormat="1" applyFont="1" applyFill="1" applyBorder="1" applyAlignment="1">
      <alignment horizontal="right" vertical="top"/>
    </xf>
    <xf numFmtId="166" fontId="8" fillId="0" borderId="0" xfId="1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vertical="top" wrapText="1"/>
    </xf>
    <xf numFmtId="0" fontId="11" fillId="0" borderId="4" xfId="0" applyFont="1" applyFill="1" applyBorder="1" applyAlignment="1">
      <alignment horizontal="right" vertical="top"/>
    </xf>
    <xf numFmtId="0" fontId="10" fillId="0" borderId="7" xfId="0" applyFont="1" applyFill="1" applyBorder="1" applyAlignment="1">
      <alignment vertical="top" wrapText="1"/>
    </xf>
    <xf numFmtId="166" fontId="9" fillId="0" borderId="8" xfId="1" applyNumberFormat="1" applyFont="1" applyFill="1" applyBorder="1" applyAlignment="1">
      <alignment horizontal="right" vertical="top"/>
    </xf>
    <xf numFmtId="0" fontId="10" fillId="0" borderId="9" xfId="0" applyFont="1" applyFill="1" applyBorder="1" applyAlignment="1">
      <alignment horizontal="left" vertical="top" wrapText="1"/>
    </xf>
    <xf numFmtId="166" fontId="9" fillId="0" borderId="10" xfId="1" applyNumberFormat="1" applyFont="1" applyFill="1" applyBorder="1" applyAlignment="1">
      <alignment horizontal="right" vertical="top"/>
    </xf>
    <xf numFmtId="0" fontId="10" fillId="0" borderId="11" xfId="0" applyFont="1" applyFill="1" applyBorder="1" applyAlignment="1">
      <alignment horizontal="left" vertical="top" wrapText="1"/>
    </xf>
    <xf numFmtId="166" fontId="9" fillId="0" borderId="12" xfId="1" applyNumberFormat="1" applyFont="1" applyFill="1" applyBorder="1" applyAlignment="1">
      <alignment horizontal="right" vertical="top"/>
    </xf>
    <xf numFmtId="0" fontId="11" fillId="0" borderId="5" xfId="0" applyFont="1" applyFill="1" applyBorder="1" applyAlignment="1">
      <alignment horizontal="left" vertical="top"/>
    </xf>
    <xf numFmtId="0" fontId="11" fillId="0" borderId="6" xfId="0" applyFont="1" applyFill="1" applyBorder="1" applyAlignment="1">
      <alignment horizontal="right" vertical="top"/>
    </xf>
    <xf numFmtId="9" fontId="9" fillId="0" borderId="13" xfId="1" applyFont="1" applyFill="1" applyBorder="1" applyAlignment="1">
      <alignment horizontal="right" vertical="top"/>
    </xf>
    <xf numFmtId="9" fontId="9" fillId="0" borderId="14" xfId="1" applyFont="1" applyFill="1" applyBorder="1" applyAlignment="1">
      <alignment horizontal="right" vertical="top"/>
    </xf>
    <xf numFmtId="9" fontId="9" fillId="0" borderId="15" xfId="1" applyFont="1" applyFill="1" applyBorder="1" applyAlignment="1">
      <alignment horizontal="right" vertical="top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 indent="2"/>
    </xf>
    <xf numFmtId="0" fontId="1" fillId="0" borderId="0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top"/>
    </xf>
  </cellXfs>
  <cellStyles count="2">
    <cellStyle name="Normal" xfId="0" builtinId="0"/>
    <cellStyle name="Percent" xfId="1" builtinId="5"/>
  </cellStyles>
  <dxfs count="4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2"/>
  <sheetViews>
    <sheetView tabSelected="1" workbookViewId="0">
      <selection activeCell="M44" sqref="M44"/>
    </sheetView>
  </sheetViews>
  <sheetFormatPr defaultRowHeight="12.75" x14ac:dyDescent="0.2"/>
  <cols>
    <col min="1" max="1" width="30.1640625" customWidth="1"/>
    <col min="2" max="2" width="15.1640625" customWidth="1"/>
    <col min="3" max="3" width="19.83203125" customWidth="1"/>
    <col min="4" max="4" width="6.83203125" customWidth="1"/>
    <col min="5" max="5" width="12.6640625" customWidth="1"/>
    <col min="6" max="10" width="15.1640625" customWidth="1"/>
    <col min="11" max="11" width="11.5" customWidth="1"/>
    <col min="12" max="12" width="5.83203125" customWidth="1"/>
  </cols>
  <sheetData>
    <row r="1" spans="1:14" ht="123.95" customHeight="1" x14ac:dyDescent="0.2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</row>
    <row r="2" spans="1:14" ht="96" customHeight="1" x14ac:dyDescent="0.2">
      <c r="A2" s="28" t="s">
        <v>1</v>
      </c>
      <c r="B2" s="28"/>
      <c r="C2" s="28"/>
      <c r="D2" s="29" t="s">
        <v>2</v>
      </c>
      <c r="E2" s="29"/>
      <c r="F2" s="29"/>
      <c r="G2" s="29"/>
      <c r="H2" s="29"/>
      <c r="I2" s="29"/>
      <c r="J2" s="29"/>
      <c r="K2" s="29"/>
      <c r="L2" s="29"/>
    </row>
    <row r="3" spans="1:14" ht="21.6" customHeight="1" x14ac:dyDescent="0.2">
      <c r="A3" s="30" t="s">
        <v>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4" ht="13.5" customHeight="1" x14ac:dyDescent="0.2">
      <c r="A4" s="1" t="s">
        <v>4</v>
      </c>
      <c r="B4" s="1" t="s">
        <v>5</v>
      </c>
      <c r="C4" s="31" t="s">
        <v>6</v>
      </c>
      <c r="D4" s="32"/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3"/>
      <c r="M4" s="11" t="s">
        <v>34</v>
      </c>
      <c r="N4" s="12" t="s">
        <v>35</v>
      </c>
    </row>
    <row r="5" spans="1:14" ht="13.5" customHeight="1" x14ac:dyDescent="0.2">
      <c r="A5" s="4" t="s">
        <v>14</v>
      </c>
      <c r="B5" s="4" t="s">
        <v>15</v>
      </c>
      <c r="C5" s="33" t="s">
        <v>16</v>
      </c>
      <c r="D5" s="34"/>
      <c r="E5" s="5">
        <v>4.4059999999999997</v>
      </c>
      <c r="F5" s="6">
        <v>54279</v>
      </c>
      <c r="G5" s="6">
        <v>49991</v>
      </c>
      <c r="H5" s="7">
        <v>1.0858000000000001</v>
      </c>
      <c r="I5" s="7">
        <v>0.32400000000000001</v>
      </c>
      <c r="J5" s="7">
        <v>0.4</v>
      </c>
      <c r="K5" s="10">
        <f>I5/J5</f>
        <v>0.80999999999999994</v>
      </c>
      <c r="L5" s="3"/>
      <c r="M5" s="13">
        <f>AVERAGE(K5:K8)</f>
        <v>0.87256249999999991</v>
      </c>
      <c r="N5" s="14">
        <f>STDEV(K5:K8)</f>
        <v>6.2505791398344307E-2</v>
      </c>
    </row>
    <row r="6" spans="1:14" ht="13.5" customHeight="1" x14ac:dyDescent="0.2">
      <c r="A6" s="4" t="s">
        <v>17</v>
      </c>
      <c r="B6" s="4" t="s">
        <v>15</v>
      </c>
      <c r="C6" s="33" t="s">
        <v>16</v>
      </c>
      <c r="D6" s="34"/>
      <c r="E6" s="5">
        <v>4.399</v>
      </c>
      <c r="F6" s="6">
        <v>59896</v>
      </c>
      <c r="G6" s="6">
        <v>46581</v>
      </c>
      <c r="H6" s="7">
        <v>1.2858000000000001</v>
      </c>
      <c r="I6" s="7">
        <v>0.38369999999999999</v>
      </c>
      <c r="J6" s="7">
        <v>0.4</v>
      </c>
      <c r="K6" s="10">
        <f t="shared" ref="K6:K8" si="0">I6/J6</f>
        <v>0.95924999999999994</v>
      </c>
      <c r="L6" s="3"/>
    </row>
    <row r="7" spans="1:14" ht="13.5" customHeight="1" x14ac:dyDescent="0.2">
      <c r="A7" s="4" t="s">
        <v>18</v>
      </c>
      <c r="B7" s="4" t="s">
        <v>15</v>
      </c>
      <c r="C7" s="33" t="s">
        <v>16</v>
      </c>
      <c r="D7" s="34"/>
      <c r="E7" s="5">
        <v>4.4059999999999997</v>
      </c>
      <c r="F7" s="6">
        <v>54921</v>
      </c>
      <c r="G7" s="6">
        <v>47577</v>
      </c>
      <c r="H7" s="7">
        <v>1.1544000000000001</v>
      </c>
      <c r="I7" s="7">
        <v>0.34449999999999997</v>
      </c>
      <c r="J7" s="7">
        <v>0.4</v>
      </c>
      <c r="K7" s="10">
        <f t="shared" si="0"/>
        <v>0.86124999999999985</v>
      </c>
      <c r="L7" s="3"/>
    </row>
    <row r="8" spans="1:14" ht="13.5" customHeight="1" x14ac:dyDescent="0.2">
      <c r="A8" s="4" t="s">
        <v>19</v>
      </c>
      <c r="B8" s="4" t="s">
        <v>15</v>
      </c>
      <c r="C8" s="33" t="s">
        <v>16</v>
      </c>
      <c r="D8" s="34"/>
      <c r="E8" s="5">
        <v>4.4059999999999997</v>
      </c>
      <c r="F8" s="6">
        <v>49373</v>
      </c>
      <c r="G8" s="6">
        <v>42843</v>
      </c>
      <c r="H8" s="7">
        <v>1.1524000000000001</v>
      </c>
      <c r="I8" s="7">
        <v>0.34389999999999998</v>
      </c>
      <c r="J8" s="7">
        <v>0.4</v>
      </c>
      <c r="K8" s="10">
        <f t="shared" si="0"/>
        <v>0.8597499999999999</v>
      </c>
      <c r="L8" s="3"/>
    </row>
    <row r="9" spans="1:14" ht="17.45" customHeight="1" x14ac:dyDescent="0.2">
      <c r="A9" s="30" t="s">
        <v>20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</row>
    <row r="10" spans="1:14" ht="13.5" customHeight="1" x14ac:dyDescent="0.2">
      <c r="A10" s="1" t="s">
        <v>4</v>
      </c>
      <c r="B10" s="1" t="s">
        <v>5</v>
      </c>
      <c r="C10" s="31" t="s">
        <v>6</v>
      </c>
      <c r="D10" s="32"/>
      <c r="E10" s="2" t="s">
        <v>7</v>
      </c>
      <c r="F10" s="2" t="s">
        <v>8</v>
      </c>
      <c r="G10" s="2" t="s">
        <v>9</v>
      </c>
      <c r="H10" s="2" t="s">
        <v>10</v>
      </c>
      <c r="I10" s="2" t="s">
        <v>11</v>
      </c>
      <c r="J10" s="2" t="s">
        <v>12</v>
      </c>
      <c r="K10" s="2" t="s">
        <v>13</v>
      </c>
      <c r="L10" s="3"/>
    </row>
    <row r="11" spans="1:14" ht="13.5" customHeight="1" x14ac:dyDescent="0.2">
      <c r="A11" s="4" t="s">
        <v>14</v>
      </c>
      <c r="B11" s="4" t="s">
        <v>15</v>
      </c>
      <c r="C11" s="33" t="s">
        <v>16</v>
      </c>
      <c r="D11" s="34"/>
      <c r="E11" s="5">
        <v>4.4809999999999999</v>
      </c>
      <c r="F11" s="6">
        <v>60937</v>
      </c>
      <c r="G11" s="6">
        <v>49991</v>
      </c>
      <c r="H11" s="7">
        <v>1.2190000000000001</v>
      </c>
      <c r="I11" s="7">
        <v>0.41</v>
      </c>
      <c r="J11" s="7">
        <v>0.4</v>
      </c>
      <c r="K11" s="9">
        <f t="shared" ref="K11:K14" si="1">I11/J11</f>
        <v>1.0249999999999999</v>
      </c>
      <c r="L11" s="3"/>
      <c r="M11" s="13">
        <f>AVERAGE(K11:K14)</f>
        <v>1.009625</v>
      </c>
      <c r="N11" s="14">
        <f>STDEV(K11:K14)</f>
        <v>3.4759591002580352E-2</v>
      </c>
    </row>
    <row r="12" spans="1:14" ht="13.5" customHeight="1" x14ac:dyDescent="0.2">
      <c r="A12" s="4" t="s">
        <v>17</v>
      </c>
      <c r="B12" s="4" t="s">
        <v>15</v>
      </c>
      <c r="C12" s="33" t="s">
        <v>16</v>
      </c>
      <c r="D12" s="34"/>
      <c r="E12" s="5">
        <v>4.4809999999999999</v>
      </c>
      <c r="F12" s="6">
        <v>53074</v>
      </c>
      <c r="G12" s="6">
        <v>46581</v>
      </c>
      <c r="H12" s="7">
        <v>1.1394</v>
      </c>
      <c r="I12" s="7">
        <v>0.38319999999999999</v>
      </c>
      <c r="J12" s="7">
        <v>0.4</v>
      </c>
      <c r="K12" s="10">
        <f t="shared" si="1"/>
        <v>0.95799999999999996</v>
      </c>
      <c r="L12" s="3"/>
    </row>
    <row r="13" spans="1:14" ht="13.5" customHeight="1" x14ac:dyDescent="0.2">
      <c r="A13" s="4" t="s">
        <v>18</v>
      </c>
      <c r="B13" s="4" t="s">
        <v>15</v>
      </c>
      <c r="C13" s="33" t="s">
        <v>16</v>
      </c>
      <c r="D13" s="34"/>
      <c r="E13" s="5">
        <v>4.4809999999999999</v>
      </c>
      <c r="F13" s="6">
        <v>57831</v>
      </c>
      <c r="G13" s="6">
        <v>47577</v>
      </c>
      <c r="H13" s="7">
        <v>1.2155</v>
      </c>
      <c r="I13" s="7">
        <v>0.4088</v>
      </c>
      <c r="J13" s="7">
        <v>0.4</v>
      </c>
      <c r="K13" s="9">
        <f t="shared" si="1"/>
        <v>1.022</v>
      </c>
      <c r="L13" s="3"/>
    </row>
    <row r="14" spans="1:14" ht="13.5" customHeight="1" x14ac:dyDescent="0.2">
      <c r="A14" s="4" t="s">
        <v>19</v>
      </c>
      <c r="B14" s="4" t="s">
        <v>15</v>
      </c>
      <c r="C14" s="33" t="s">
        <v>16</v>
      </c>
      <c r="D14" s="34"/>
      <c r="E14" s="5">
        <v>4.4809999999999999</v>
      </c>
      <c r="F14" s="6">
        <v>52655</v>
      </c>
      <c r="G14" s="6">
        <v>42843</v>
      </c>
      <c r="H14" s="7">
        <v>1.2290000000000001</v>
      </c>
      <c r="I14" s="7">
        <v>0.41339999999999999</v>
      </c>
      <c r="J14" s="7">
        <v>0.4</v>
      </c>
      <c r="K14" s="9">
        <f t="shared" si="1"/>
        <v>1.0334999999999999</v>
      </c>
      <c r="L14" s="3"/>
    </row>
    <row r="15" spans="1:14" ht="17.45" customHeight="1" x14ac:dyDescent="0.2">
      <c r="A15" s="30" t="s">
        <v>21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</row>
    <row r="16" spans="1:14" ht="13.5" customHeight="1" x14ac:dyDescent="0.2">
      <c r="A16" s="1" t="s">
        <v>4</v>
      </c>
      <c r="B16" s="1" t="s">
        <v>5</v>
      </c>
      <c r="C16" s="31" t="s">
        <v>6</v>
      </c>
      <c r="D16" s="32"/>
      <c r="E16" s="2" t="s">
        <v>7</v>
      </c>
      <c r="F16" s="2" t="s">
        <v>8</v>
      </c>
      <c r="G16" s="2" t="s">
        <v>9</v>
      </c>
      <c r="H16" s="2" t="s">
        <v>10</v>
      </c>
      <c r="I16" s="2" t="s">
        <v>11</v>
      </c>
      <c r="J16" s="2" t="s">
        <v>12</v>
      </c>
      <c r="K16" s="2" t="s">
        <v>13</v>
      </c>
      <c r="L16" s="3"/>
    </row>
    <row r="17" spans="1:14" ht="13.5" customHeight="1" x14ac:dyDescent="0.2">
      <c r="A17" s="4" t="s">
        <v>14</v>
      </c>
      <c r="B17" s="4" t="s">
        <v>15</v>
      </c>
      <c r="C17" s="33" t="s">
        <v>16</v>
      </c>
      <c r="D17" s="34"/>
      <c r="E17" s="5">
        <v>4.6449999999999996</v>
      </c>
      <c r="F17" s="6">
        <v>29758</v>
      </c>
      <c r="G17" s="6">
        <v>49991</v>
      </c>
      <c r="H17" s="7">
        <v>0.59530000000000005</v>
      </c>
      <c r="I17" s="7">
        <v>0.43</v>
      </c>
      <c r="J17" s="7">
        <v>0.4</v>
      </c>
      <c r="K17" s="9">
        <f t="shared" ref="K17:K20" si="2">I17/J17</f>
        <v>1.075</v>
      </c>
      <c r="L17" s="3"/>
      <c r="M17" s="13">
        <f>AVERAGE(K17:K20)</f>
        <v>1.0611249999999999</v>
      </c>
      <c r="N17" s="14">
        <f>STDEV(K17:K20)</f>
        <v>3.6889756934231355E-2</v>
      </c>
    </row>
    <row r="18" spans="1:14" ht="13.5" customHeight="1" x14ac:dyDescent="0.2">
      <c r="A18" s="4" t="s">
        <v>17</v>
      </c>
      <c r="B18" s="4" t="s">
        <v>15</v>
      </c>
      <c r="C18" s="33" t="s">
        <v>16</v>
      </c>
      <c r="D18" s="34"/>
      <c r="E18" s="5">
        <v>4.6390000000000002</v>
      </c>
      <c r="F18" s="6">
        <v>26617</v>
      </c>
      <c r="G18" s="6">
        <v>46581</v>
      </c>
      <c r="H18" s="7">
        <v>0.57140000000000002</v>
      </c>
      <c r="I18" s="7">
        <v>0.41270000000000001</v>
      </c>
      <c r="J18" s="7">
        <v>0.4</v>
      </c>
      <c r="K18" s="9">
        <f t="shared" si="2"/>
        <v>1.0317499999999999</v>
      </c>
      <c r="L18" s="3"/>
    </row>
    <row r="19" spans="1:14" ht="13.5" customHeight="1" x14ac:dyDescent="0.2">
      <c r="A19" s="4" t="s">
        <v>18</v>
      </c>
      <c r="B19" s="4" t="s">
        <v>15</v>
      </c>
      <c r="C19" s="33" t="s">
        <v>16</v>
      </c>
      <c r="D19" s="34"/>
      <c r="E19" s="5">
        <v>4.6449999999999996</v>
      </c>
      <c r="F19" s="6">
        <v>27155</v>
      </c>
      <c r="G19" s="6">
        <v>47577</v>
      </c>
      <c r="H19" s="7">
        <v>0.57079999999999997</v>
      </c>
      <c r="I19" s="7">
        <v>0.4123</v>
      </c>
      <c r="J19" s="7">
        <v>0.4</v>
      </c>
      <c r="K19" s="9">
        <f t="shared" si="2"/>
        <v>1.0307499999999998</v>
      </c>
      <c r="L19" s="3"/>
    </row>
    <row r="20" spans="1:14" ht="13.5" customHeight="1" x14ac:dyDescent="0.2">
      <c r="A20" s="4" t="s">
        <v>19</v>
      </c>
      <c r="B20" s="4" t="s">
        <v>15</v>
      </c>
      <c r="C20" s="33" t="s">
        <v>16</v>
      </c>
      <c r="D20" s="34"/>
      <c r="E20" s="5">
        <v>4.6390000000000002</v>
      </c>
      <c r="F20" s="6">
        <v>26264</v>
      </c>
      <c r="G20" s="6">
        <v>42843</v>
      </c>
      <c r="H20" s="7">
        <v>0.61299999999999999</v>
      </c>
      <c r="I20" s="7">
        <v>0.44280000000000003</v>
      </c>
      <c r="J20" s="7">
        <v>0.4</v>
      </c>
      <c r="K20" s="9">
        <f t="shared" si="2"/>
        <v>1.107</v>
      </c>
      <c r="L20" s="3"/>
    </row>
    <row r="21" spans="1:14" ht="17.45" customHeight="1" x14ac:dyDescent="0.2">
      <c r="A21" s="30" t="s">
        <v>22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4" ht="13.5" customHeight="1" x14ac:dyDescent="0.2">
      <c r="A22" s="1" t="s">
        <v>4</v>
      </c>
      <c r="B22" s="1" t="s">
        <v>5</v>
      </c>
      <c r="C22" s="31" t="s">
        <v>6</v>
      </c>
      <c r="D22" s="32"/>
      <c r="E22" s="2" t="s">
        <v>7</v>
      </c>
      <c r="F22" s="2" t="s">
        <v>8</v>
      </c>
      <c r="G22" s="2" t="s">
        <v>9</v>
      </c>
      <c r="H22" s="2" t="s">
        <v>10</v>
      </c>
      <c r="I22" s="2" t="s">
        <v>11</v>
      </c>
      <c r="J22" s="2" t="s">
        <v>12</v>
      </c>
      <c r="K22" s="2" t="s">
        <v>13</v>
      </c>
      <c r="L22" s="3"/>
    </row>
    <row r="23" spans="1:14" ht="13.5" customHeight="1" x14ac:dyDescent="0.2">
      <c r="A23" s="4" t="s">
        <v>14</v>
      </c>
      <c r="B23" s="4" t="s">
        <v>15</v>
      </c>
      <c r="C23" s="33" t="s">
        <v>16</v>
      </c>
      <c r="D23" s="34"/>
      <c r="E23" s="5">
        <v>4.9269999999999996</v>
      </c>
      <c r="F23" s="6">
        <v>19697</v>
      </c>
      <c r="G23" s="6">
        <v>49991</v>
      </c>
      <c r="H23" s="7">
        <v>0.39400000000000002</v>
      </c>
      <c r="I23" s="7">
        <v>0.41739999999999999</v>
      </c>
      <c r="J23" s="7">
        <v>0.4</v>
      </c>
      <c r="K23" s="9">
        <f t="shared" ref="K23:K26" si="3">I23/J23</f>
        <v>1.0434999999999999</v>
      </c>
      <c r="L23" s="3"/>
      <c r="M23" s="13">
        <f>AVERAGE(K23:K26)</f>
        <v>1.00875</v>
      </c>
      <c r="N23" s="14">
        <f>STDEV(K23:K26)</f>
        <v>5.4072096932398173E-2</v>
      </c>
    </row>
    <row r="24" spans="1:14" ht="13.5" customHeight="1" x14ac:dyDescent="0.2">
      <c r="A24" s="4" t="s">
        <v>17</v>
      </c>
      <c r="B24" s="4" t="s">
        <v>15</v>
      </c>
      <c r="C24" s="33" t="s">
        <v>16</v>
      </c>
      <c r="D24" s="34"/>
      <c r="E24" s="5">
        <v>4.92</v>
      </c>
      <c r="F24" s="6">
        <v>16912</v>
      </c>
      <c r="G24" s="6">
        <v>46581</v>
      </c>
      <c r="H24" s="7">
        <v>0.36309999999999998</v>
      </c>
      <c r="I24" s="7">
        <v>0.3846</v>
      </c>
      <c r="J24" s="7">
        <v>0.4</v>
      </c>
      <c r="K24" s="10">
        <f t="shared" si="3"/>
        <v>0.96149999999999991</v>
      </c>
      <c r="L24" s="3"/>
    </row>
    <row r="25" spans="1:14" ht="13.5" customHeight="1" x14ac:dyDescent="0.2">
      <c r="A25" s="4" t="s">
        <v>18</v>
      </c>
      <c r="B25" s="4" t="s">
        <v>15</v>
      </c>
      <c r="C25" s="33" t="s">
        <v>16</v>
      </c>
      <c r="D25" s="34"/>
      <c r="E25" s="5">
        <v>4.92</v>
      </c>
      <c r="F25" s="6">
        <v>17316</v>
      </c>
      <c r="G25" s="6">
        <v>47577</v>
      </c>
      <c r="H25" s="7">
        <v>0.36399999999999999</v>
      </c>
      <c r="I25" s="7">
        <v>0.38550000000000001</v>
      </c>
      <c r="J25" s="7">
        <v>0.4</v>
      </c>
      <c r="K25" s="10">
        <f t="shared" si="3"/>
        <v>0.96375</v>
      </c>
      <c r="L25" s="3"/>
    </row>
    <row r="26" spans="1:14" ht="13.5" customHeight="1" x14ac:dyDescent="0.2">
      <c r="A26" s="4" t="s">
        <v>19</v>
      </c>
      <c r="B26" s="4" t="s">
        <v>15</v>
      </c>
      <c r="C26" s="33" t="s">
        <v>16</v>
      </c>
      <c r="D26" s="34"/>
      <c r="E26" s="5">
        <v>4.92</v>
      </c>
      <c r="F26" s="6">
        <v>17250</v>
      </c>
      <c r="G26" s="6">
        <v>42843</v>
      </c>
      <c r="H26" s="7">
        <v>0.40260000000000001</v>
      </c>
      <c r="I26" s="7">
        <v>0.42649999999999999</v>
      </c>
      <c r="J26" s="7">
        <v>0.4</v>
      </c>
      <c r="K26" s="9">
        <f t="shared" si="3"/>
        <v>1.0662499999999999</v>
      </c>
      <c r="L26" s="3"/>
    </row>
    <row r="27" spans="1:14" ht="15" customHeight="1" x14ac:dyDescent="0.2">
      <c r="A27" s="30" t="s">
        <v>23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</row>
    <row r="28" spans="1:14" ht="13.5" customHeight="1" x14ac:dyDescent="0.2">
      <c r="A28" s="1" t="s">
        <v>4</v>
      </c>
      <c r="B28" s="1" t="s">
        <v>5</v>
      </c>
      <c r="C28" s="31" t="s">
        <v>6</v>
      </c>
      <c r="D28" s="32"/>
      <c r="E28" s="2" t="s">
        <v>7</v>
      </c>
      <c r="F28" s="2" t="s">
        <v>8</v>
      </c>
      <c r="G28" s="2" t="s">
        <v>9</v>
      </c>
      <c r="H28" s="2" t="s">
        <v>10</v>
      </c>
      <c r="I28" s="2" t="s">
        <v>11</v>
      </c>
      <c r="J28" s="2" t="s">
        <v>12</v>
      </c>
      <c r="K28" s="2" t="s">
        <v>13</v>
      </c>
      <c r="L28" s="3"/>
    </row>
    <row r="29" spans="1:14" ht="13.5" customHeight="1" x14ac:dyDescent="0.2">
      <c r="A29" s="4" t="s">
        <v>14</v>
      </c>
      <c r="B29" s="4" t="s">
        <v>15</v>
      </c>
      <c r="C29" s="33" t="s">
        <v>16</v>
      </c>
      <c r="D29" s="34"/>
      <c r="E29" s="5">
        <v>5.3479999999999999</v>
      </c>
      <c r="F29" s="6">
        <v>11962</v>
      </c>
      <c r="G29" s="6">
        <v>49991</v>
      </c>
      <c r="H29" s="7">
        <v>0.23930000000000001</v>
      </c>
      <c r="I29" s="7">
        <v>0.39650000000000002</v>
      </c>
      <c r="J29" s="7">
        <v>0.4</v>
      </c>
      <c r="K29" s="10">
        <f t="shared" ref="K29:K32" si="4">I29/J29</f>
        <v>0.99124999999999996</v>
      </c>
      <c r="L29" s="3"/>
      <c r="M29" s="13">
        <f>AVERAGE(K29:K32)</f>
        <v>0.95156249999999998</v>
      </c>
      <c r="N29" s="14">
        <f>STDEV(K29:K32)</f>
        <v>4.1893901206898058E-2</v>
      </c>
    </row>
    <row r="30" spans="1:14" ht="13.5" customHeight="1" x14ac:dyDescent="0.2">
      <c r="A30" s="4" t="s">
        <v>17</v>
      </c>
      <c r="B30" s="4" t="s">
        <v>15</v>
      </c>
      <c r="C30" s="33" t="s">
        <v>16</v>
      </c>
      <c r="D30" s="34"/>
      <c r="E30" s="5">
        <v>5.3479999999999999</v>
      </c>
      <c r="F30" s="6">
        <v>10115</v>
      </c>
      <c r="G30" s="6">
        <v>46581</v>
      </c>
      <c r="H30" s="7">
        <v>0.21709999999999999</v>
      </c>
      <c r="I30" s="7">
        <v>0.35980000000000001</v>
      </c>
      <c r="J30" s="7">
        <v>0.4</v>
      </c>
      <c r="K30" s="10">
        <f t="shared" si="4"/>
        <v>0.89949999999999997</v>
      </c>
      <c r="L30" s="3"/>
    </row>
    <row r="31" spans="1:14" ht="13.5" customHeight="1" x14ac:dyDescent="0.2">
      <c r="A31" s="4" t="s">
        <v>18</v>
      </c>
      <c r="B31" s="4" t="s">
        <v>15</v>
      </c>
      <c r="C31" s="33" t="s">
        <v>16</v>
      </c>
      <c r="D31" s="34"/>
      <c r="E31" s="5">
        <v>5.3479999999999999</v>
      </c>
      <c r="F31" s="6">
        <v>10757</v>
      </c>
      <c r="G31" s="6">
        <v>47577</v>
      </c>
      <c r="H31" s="7">
        <v>0.2261</v>
      </c>
      <c r="I31" s="7">
        <v>0.37459999999999999</v>
      </c>
      <c r="J31" s="7">
        <v>0.4</v>
      </c>
      <c r="K31" s="10">
        <f t="shared" si="4"/>
        <v>0.93649999999999989</v>
      </c>
      <c r="L31" s="3"/>
    </row>
    <row r="32" spans="1:14" ht="13.5" customHeight="1" x14ac:dyDescent="0.2">
      <c r="A32" s="4" t="s">
        <v>19</v>
      </c>
      <c r="B32" s="4" t="s">
        <v>15</v>
      </c>
      <c r="C32" s="33" t="s">
        <v>16</v>
      </c>
      <c r="D32" s="34"/>
      <c r="E32" s="5">
        <v>5.3479999999999999</v>
      </c>
      <c r="F32" s="6">
        <v>10125</v>
      </c>
      <c r="G32" s="6">
        <v>42843</v>
      </c>
      <c r="H32" s="7">
        <v>0.23630000000000001</v>
      </c>
      <c r="I32" s="7">
        <v>0.3916</v>
      </c>
      <c r="J32" s="7">
        <v>0.4</v>
      </c>
      <c r="K32" s="10">
        <f t="shared" si="4"/>
        <v>0.97899999999999998</v>
      </c>
      <c r="L32" s="3"/>
    </row>
    <row r="33" spans="1:14" ht="17.45" customHeight="1" x14ac:dyDescent="0.2">
      <c r="A33" s="30" t="s">
        <v>24</v>
      </c>
      <c r="B33" s="30"/>
      <c r="C33" s="30"/>
      <c r="D33" s="30"/>
      <c r="E33" s="30"/>
      <c r="F33" s="30"/>
      <c r="G33" s="30"/>
      <c r="H33" s="30"/>
      <c r="I33" s="30"/>
      <c r="J33" s="30"/>
      <c r="K33" s="30"/>
      <c r="L33" s="30"/>
    </row>
    <row r="34" spans="1:14" ht="13.5" customHeight="1" x14ac:dyDescent="0.2">
      <c r="A34" s="1" t="s">
        <v>4</v>
      </c>
      <c r="B34" s="1" t="s">
        <v>5</v>
      </c>
      <c r="C34" s="31" t="s">
        <v>6</v>
      </c>
      <c r="D34" s="32"/>
      <c r="E34" s="2" t="s">
        <v>7</v>
      </c>
      <c r="F34" s="2" t="s">
        <v>8</v>
      </c>
      <c r="G34" s="2" t="s">
        <v>9</v>
      </c>
      <c r="H34" s="2" t="s">
        <v>10</v>
      </c>
      <c r="I34" s="2" t="s">
        <v>11</v>
      </c>
      <c r="J34" s="2" t="s">
        <v>12</v>
      </c>
      <c r="K34" s="2" t="s">
        <v>13</v>
      </c>
      <c r="L34" s="3"/>
    </row>
    <row r="35" spans="1:14" ht="13.5" customHeight="1" x14ac:dyDescent="0.2">
      <c r="A35" s="4" t="s">
        <v>14</v>
      </c>
      <c r="B35" s="4" t="s">
        <v>15</v>
      </c>
      <c r="C35" s="33" t="s">
        <v>16</v>
      </c>
      <c r="D35" s="34"/>
      <c r="E35" s="5">
        <v>11.688000000000001</v>
      </c>
      <c r="F35" s="6">
        <v>9522</v>
      </c>
      <c r="G35" s="6">
        <v>49991</v>
      </c>
      <c r="H35" s="7">
        <v>0.1905</v>
      </c>
      <c r="I35" s="7">
        <v>0.4047</v>
      </c>
      <c r="J35" s="7">
        <v>0.4</v>
      </c>
      <c r="K35" s="9">
        <f t="shared" ref="K35:K38" si="5">I35/J35</f>
        <v>1.0117499999999999</v>
      </c>
      <c r="L35" s="3"/>
      <c r="M35" s="13">
        <f>AVERAGE(K35:K38)</f>
        <v>0.95550000000000002</v>
      </c>
      <c r="N35" s="14">
        <f>STDEV(K35:K38)</f>
        <v>9.055523176492894E-2</v>
      </c>
    </row>
    <row r="36" spans="1:14" ht="13.5" customHeight="1" x14ac:dyDescent="0.2">
      <c r="A36" s="4" t="s">
        <v>17</v>
      </c>
      <c r="B36" s="4" t="s">
        <v>15</v>
      </c>
      <c r="C36" s="33" t="s">
        <v>16</v>
      </c>
      <c r="D36" s="34"/>
      <c r="E36" s="5">
        <v>11.688000000000001</v>
      </c>
      <c r="F36" s="6">
        <v>7566</v>
      </c>
      <c r="G36" s="6">
        <v>46581</v>
      </c>
      <c r="H36" s="7">
        <v>0.16239999999999999</v>
      </c>
      <c r="I36" s="7">
        <v>0.34510000000000002</v>
      </c>
      <c r="J36" s="7">
        <v>0.4</v>
      </c>
      <c r="K36" s="10">
        <f t="shared" si="5"/>
        <v>0.86275000000000002</v>
      </c>
      <c r="L36" s="3"/>
    </row>
    <row r="37" spans="1:14" ht="13.5" customHeight="1" x14ac:dyDescent="0.2">
      <c r="A37" s="4" t="s">
        <v>18</v>
      </c>
      <c r="B37" s="4" t="s">
        <v>15</v>
      </c>
      <c r="C37" s="33" t="s">
        <v>16</v>
      </c>
      <c r="D37" s="34"/>
      <c r="E37" s="5">
        <v>11.688000000000001</v>
      </c>
      <c r="F37" s="6">
        <v>8023</v>
      </c>
      <c r="G37" s="6">
        <v>47577</v>
      </c>
      <c r="H37" s="7">
        <v>0.1686</v>
      </c>
      <c r="I37" s="7">
        <v>0.35830000000000001</v>
      </c>
      <c r="J37" s="7">
        <v>0.4</v>
      </c>
      <c r="K37" s="10">
        <f t="shared" si="5"/>
        <v>0.89574999999999994</v>
      </c>
      <c r="L37" s="3"/>
    </row>
    <row r="38" spans="1:14" ht="13.5" customHeight="1" x14ac:dyDescent="0.2">
      <c r="A38" s="4" t="s">
        <v>19</v>
      </c>
      <c r="B38" s="4" t="s">
        <v>15</v>
      </c>
      <c r="C38" s="33" t="s">
        <v>16</v>
      </c>
      <c r="D38" s="34"/>
      <c r="E38" s="5">
        <v>11.688000000000001</v>
      </c>
      <c r="F38" s="6">
        <v>8483</v>
      </c>
      <c r="G38" s="6">
        <v>42843</v>
      </c>
      <c r="H38" s="7">
        <v>0.19800000000000001</v>
      </c>
      <c r="I38" s="7">
        <v>0.42070000000000002</v>
      </c>
      <c r="J38" s="7">
        <v>0.4</v>
      </c>
      <c r="K38" s="9">
        <f t="shared" si="5"/>
        <v>1.05175</v>
      </c>
      <c r="L38" s="3"/>
    </row>
    <row r="39" spans="1:14" ht="17.45" customHeight="1" x14ac:dyDescent="0.2">
      <c r="A39" s="30" t="s">
        <v>25</v>
      </c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</row>
    <row r="40" spans="1:14" ht="13.5" customHeight="1" x14ac:dyDescent="0.2">
      <c r="A40" s="1" t="s">
        <v>4</v>
      </c>
      <c r="B40" s="1" t="s">
        <v>5</v>
      </c>
      <c r="C40" s="31" t="s">
        <v>6</v>
      </c>
      <c r="D40" s="32"/>
      <c r="E40" s="2" t="s">
        <v>7</v>
      </c>
      <c r="F40" s="2" t="s">
        <v>8</v>
      </c>
      <c r="G40" s="2" t="s">
        <v>9</v>
      </c>
      <c r="H40" s="2" t="s">
        <v>10</v>
      </c>
      <c r="I40" s="2" t="s">
        <v>11</v>
      </c>
      <c r="J40" s="2" t="s">
        <v>12</v>
      </c>
      <c r="K40" s="2" t="s">
        <v>13</v>
      </c>
      <c r="L40" s="3"/>
    </row>
    <row r="41" spans="1:14" ht="13.5" customHeight="1" x14ac:dyDescent="0.2">
      <c r="A41" s="4" t="s">
        <v>14</v>
      </c>
      <c r="B41" s="4" t="s">
        <v>15</v>
      </c>
      <c r="C41" s="33" t="s">
        <v>16</v>
      </c>
      <c r="D41" s="34"/>
      <c r="E41" s="5">
        <v>11.757999999999999</v>
      </c>
      <c r="F41" s="6">
        <v>4878</v>
      </c>
      <c r="G41" s="6">
        <v>49991</v>
      </c>
      <c r="H41" s="7">
        <v>9.7600000000000006E-2</v>
      </c>
      <c r="I41" s="7">
        <v>0.41170000000000001</v>
      </c>
      <c r="J41" s="7">
        <v>0.4</v>
      </c>
      <c r="K41" s="9">
        <f t="shared" ref="K41:K44" si="6">I41/J41</f>
        <v>1.02925</v>
      </c>
      <c r="L41" s="3"/>
      <c r="M41" s="13">
        <f>AVERAGE(K41:K44)</f>
        <v>0.93287500000000001</v>
      </c>
      <c r="N41" s="14">
        <f>STDEV(K41:K44)</f>
        <v>7.0518466848526043E-2</v>
      </c>
    </row>
    <row r="42" spans="1:14" ht="13.5" customHeight="1" x14ac:dyDescent="0.2">
      <c r="A42" s="4" t="s">
        <v>17</v>
      </c>
      <c r="B42" s="4" t="s">
        <v>15</v>
      </c>
      <c r="C42" s="33" t="s">
        <v>16</v>
      </c>
      <c r="D42" s="34"/>
      <c r="E42" s="5">
        <v>11.757</v>
      </c>
      <c r="F42" s="6">
        <v>4011</v>
      </c>
      <c r="G42" s="6">
        <v>46581</v>
      </c>
      <c r="H42" s="7">
        <v>8.6099999999999996E-2</v>
      </c>
      <c r="I42" s="7">
        <v>0.36330000000000001</v>
      </c>
      <c r="J42" s="7">
        <v>0.4</v>
      </c>
      <c r="K42" s="10">
        <f t="shared" si="6"/>
        <v>0.90825</v>
      </c>
      <c r="L42" s="3"/>
    </row>
    <row r="43" spans="1:14" ht="13.5" customHeight="1" x14ac:dyDescent="0.2">
      <c r="A43" s="4" t="s">
        <v>18</v>
      </c>
      <c r="B43" s="4" t="s">
        <v>15</v>
      </c>
      <c r="C43" s="33" t="s">
        <v>16</v>
      </c>
      <c r="D43" s="34"/>
      <c r="E43" s="5">
        <v>11.752000000000001</v>
      </c>
      <c r="F43" s="6">
        <v>3888</v>
      </c>
      <c r="G43" s="6">
        <v>47577</v>
      </c>
      <c r="H43" s="7">
        <v>8.1699999999999995E-2</v>
      </c>
      <c r="I43" s="7">
        <v>0.3448</v>
      </c>
      <c r="J43" s="7">
        <v>0.4</v>
      </c>
      <c r="K43" s="10">
        <f t="shared" si="6"/>
        <v>0.86199999999999999</v>
      </c>
      <c r="L43" s="3"/>
    </row>
    <row r="44" spans="1:14" ht="13.5" customHeight="1" x14ac:dyDescent="0.2">
      <c r="A44" s="4" t="s">
        <v>19</v>
      </c>
      <c r="B44" s="4" t="s">
        <v>15</v>
      </c>
      <c r="C44" s="33" t="s">
        <v>16</v>
      </c>
      <c r="D44" s="34"/>
      <c r="E44" s="5">
        <v>11.750999999999999</v>
      </c>
      <c r="F44" s="6">
        <v>3785</v>
      </c>
      <c r="G44" s="6">
        <v>42843</v>
      </c>
      <c r="H44" s="7">
        <v>8.8400000000000006E-2</v>
      </c>
      <c r="I44" s="7">
        <v>0.37280000000000002</v>
      </c>
      <c r="J44" s="7">
        <v>0.4</v>
      </c>
      <c r="K44" s="10">
        <f t="shared" si="6"/>
        <v>0.93200000000000005</v>
      </c>
      <c r="L44" s="3"/>
    </row>
    <row r="45" spans="1:14" ht="17.45" customHeight="1" x14ac:dyDescent="0.2">
      <c r="A45" s="30" t="s">
        <v>26</v>
      </c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</row>
    <row r="46" spans="1:14" ht="13.5" customHeight="1" x14ac:dyDescent="0.2">
      <c r="A46" s="1" t="s">
        <v>4</v>
      </c>
      <c r="B46" s="1" t="s">
        <v>5</v>
      </c>
      <c r="C46" s="31" t="s">
        <v>6</v>
      </c>
      <c r="D46" s="32"/>
      <c r="E46" s="2" t="s">
        <v>7</v>
      </c>
      <c r="F46" s="2" t="s">
        <v>8</v>
      </c>
      <c r="G46" s="2" t="s">
        <v>9</v>
      </c>
      <c r="H46" s="2" t="s">
        <v>10</v>
      </c>
      <c r="I46" s="2" t="s">
        <v>11</v>
      </c>
      <c r="J46" s="2" t="s">
        <v>12</v>
      </c>
      <c r="K46" s="2" t="s">
        <v>13</v>
      </c>
      <c r="L46" s="3"/>
    </row>
    <row r="47" spans="1:14" ht="13.5" customHeight="1" x14ac:dyDescent="0.2">
      <c r="A47" s="4" t="s">
        <v>14</v>
      </c>
      <c r="B47" s="4" t="s">
        <v>15</v>
      </c>
      <c r="C47" s="33" t="s">
        <v>16</v>
      </c>
      <c r="D47" s="34"/>
      <c r="E47" s="5">
        <v>13.063000000000001</v>
      </c>
      <c r="F47" s="6">
        <v>10209</v>
      </c>
      <c r="G47" s="6">
        <v>49991</v>
      </c>
      <c r="H47" s="7">
        <v>0.20419999999999999</v>
      </c>
      <c r="I47" s="7">
        <v>0.39760000000000001</v>
      </c>
      <c r="J47" s="7">
        <v>0.4</v>
      </c>
      <c r="K47" s="10">
        <f>I47/J47</f>
        <v>0.99399999999999999</v>
      </c>
      <c r="L47" s="3"/>
      <c r="M47" s="13">
        <f>AVERAGE(K47:K50)</f>
        <v>0.91831249999999986</v>
      </c>
      <c r="N47" s="14">
        <f>STDEV(K47:K50)</f>
        <v>5.4499761085103259E-2</v>
      </c>
    </row>
    <row r="48" spans="1:14" ht="13.5" customHeight="1" x14ac:dyDescent="0.2">
      <c r="A48" s="4" t="s">
        <v>17</v>
      </c>
      <c r="B48" s="4" t="s">
        <v>15</v>
      </c>
      <c r="C48" s="33" t="s">
        <v>16</v>
      </c>
      <c r="D48" s="34"/>
      <c r="E48" s="5">
        <v>13.064</v>
      </c>
      <c r="F48" s="6">
        <v>8673</v>
      </c>
      <c r="G48" s="6">
        <v>46581</v>
      </c>
      <c r="H48" s="7">
        <v>0.1862</v>
      </c>
      <c r="I48" s="7">
        <v>0.36249999999999999</v>
      </c>
      <c r="J48" s="7">
        <v>0.4</v>
      </c>
      <c r="K48" s="10">
        <f>I48/J48</f>
        <v>0.90624999999999989</v>
      </c>
      <c r="L48" s="3"/>
    </row>
    <row r="49" spans="1:14" ht="13.5" customHeight="1" x14ac:dyDescent="0.2">
      <c r="A49" s="4" t="s">
        <v>18</v>
      </c>
      <c r="B49" s="4" t="s">
        <v>15</v>
      </c>
      <c r="C49" s="33" t="s">
        <v>16</v>
      </c>
      <c r="D49" s="34"/>
      <c r="E49" s="5">
        <v>13.064</v>
      </c>
      <c r="F49" s="6">
        <v>8446</v>
      </c>
      <c r="G49" s="6">
        <v>47577</v>
      </c>
      <c r="H49" s="7">
        <v>0.17749999999999999</v>
      </c>
      <c r="I49" s="7">
        <v>0.34560000000000002</v>
      </c>
      <c r="J49" s="7">
        <v>0.4</v>
      </c>
      <c r="K49" s="10">
        <f t="shared" ref="K49:K50" si="7">I49/J49</f>
        <v>0.86399999999999999</v>
      </c>
      <c r="L49" s="3"/>
    </row>
    <row r="50" spans="1:14" ht="13.5" customHeight="1" x14ac:dyDescent="0.2">
      <c r="A50" s="4" t="s">
        <v>19</v>
      </c>
      <c r="B50" s="4" t="s">
        <v>15</v>
      </c>
      <c r="C50" s="33" t="s">
        <v>16</v>
      </c>
      <c r="D50" s="34"/>
      <c r="E50" s="5">
        <v>13.064</v>
      </c>
      <c r="F50" s="6">
        <v>8002</v>
      </c>
      <c r="G50" s="6">
        <v>42843</v>
      </c>
      <c r="H50" s="7">
        <v>0.18679999999999999</v>
      </c>
      <c r="I50" s="7">
        <v>0.36359999999999998</v>
      </c>
      <c r="J50" s="7">
        <v>0.4</v>
      </c>
      <c r="K50" s="10">
        <f t="shared" si="7"/>
        <v>0.90899999999999992</v>
      </c>
      <c r="L50" s="3"/>
    </row>
    <row r="51" spans="1:14" ht="17.45" customHeight="1" x14ac:dyDescent="0.2">
      <c r="A51" s="30" t="s">
        <v>27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</row>
    <row r="52" spans="1:14" ht="13.5" customHeight="1" x14ac:dyDescent="0.2">
      <c r="A52" s="1" t="s">
        <v>4</v>
      </c>
      <c r="B52" s="1" t="s">
        <v>5</v>
      </c>
      <c r="C52" s="31" t="s">
        <v>6</v>
      </c>
      <c r="D52" s="32"/>
      <c r="E52" s="2" t="s">
        <v>7</v>
      </c>
      <c r="F52" s="2" t="s">
        <v>8</v>
      </c>
      <c r="G52" s="2" t="s">
        <v>9</v>
      </c>
      <c r="H52" s="2" t="s">
        <v>10</v>
      </c>
      <c r="I52" s="2" t="s">
        <v>11</v>
      </c>
      <c r="J52" s="2" t="s">
        <v>12</v>
      </c>
      <c r="K52" s="2" t="s">
        <v>13</v>
      </c>
      <c r="L52" s="3"/>
    </row>
    <row r="53" spans="1:14" ht="13.5" customHeight="1" x14ac:dyDescent="0.2">
      <c r="A53" s="4" t="s">
        <v>14</v>
      </c>
      <c r="B53" s="4" t="s">
        <v>15</v>
      </c>
      <c r="C53" s="33" t="s">
        <v>16</v>
      </c>
      <c r="D53" s="34"/>
      <c r="E53" s="5">
        <v>13.089</v>
      </c>
      <c r="F53" s="6">
        <v>17127</v>
      </c>
      <c r="G53" s="6">
        <v>49991</v>
      </c>
      <c r="H53" s="7">
        <v>0.34260000000000002</v>
      </c>
      <c r="I53" s="7">
        <v>0.37419999999999998</v>
      </c>
      <c r="J53" s="7">
        <v>0.4</v>
      </c>
      <c r="K53" s="10">
        <f t="shared" ref="K53:K56" si="8">I53/J53</f>
        <v>0.93549999999999989</v>
      </c>
      <c r="L53" s="3"/>
      <c r="M53" s="13">
        <f>AVERAGE(K53:K56)</f>
        <v>0.91474999999999995</v>
      </c>
      <c r="N53" s="14">
        <f>STDEV(K53:K56)</f>
        <v>6.8495437804280065E-2</v>
      </c>
    </row>
    <row r="54" spans="1:14" ht="13.5" customHeight="1" x14ac:dyDescent="0.2">
      <c r="A54" s="4" t="s">
        <v>17</v>
      </c>
      <c r="B54" s="4" t="s">
        <v>15</v>
      </c>
      <c r="C54" s="33" t="s">
        <v>16</v>
      </c>
      <c r="D54" s="34"/>
      <c r="E54" s="5">
        <v>13.09</v>
      </c>
      <c r="F54" s="6">
        <v>14489</v>
      </c>
      <c r="G54" s="6">
        <v>46581</v>
      </c>
      <c r="H54" s="7">
        <v>0.311</v>
      </c>
      <c r="I54" s="7">
        <v>0.3397</v>
      </c>
      <c r="J54" s="7">
        <v>0.4</v>
      </c>
      <c r="K54" s="10">
        <f t="shared" si="8"/>
        <v>0.84924999999999995</v>
      </c>
      <c r="L54" s="3"/>
    </row>
    <row r="55" spans="1:14" ht="13.5" customHeight="1" x14ac:dyDescent="0.2">
      <c r="A55" s="4" t="s">
        <v>18</v>
      </c>
      <c r="B55" s="4" t="s">
        <v>15</v>
      </c>
      <c r="C55" s="33" t="s">
        <v>16</v>
      </c>
      <c r="D55" s="34"/>
      <c r="E55" s="5">
        <v>13.09</v>
      </c>
      <c r="F55" s="6">
        <v>15203</v>
      </c>
      <c r="G55" s="6">
        <v>47577</v>
      </c>
      <c r="H55" s="7">
        <v>0.31950000000000001</v>
      </c>
      <c r="I55" s="7">
        <v>0.34899999999999998</v>
      </c>
      <c r="J55" s="7">
        <v>0.4</v>
      </c>
      <c r="K55" s="10">
        <f t="shared" si="8"/>
        <v>0.87249999999999994</v>
      </c>
      <c r="L55" s="3"/>
    </row>
    <row r="56" spans="1:14" ht="13.5" customHeight="1" x14ac:dyDescent="0.2">
      <c r="A56" s="4" t="s">
        <v>19</v>
      </c>
      <c r="B56" s="4" t="s">
        <v>15</v>
      </c>
      <c r="C56" s="33" t="s">
        <v>16</v>
      </c>
      <c r="D56" s="34"/>
      <c r="E56" s="5">
        <v>13.089</v>
      </c>
      <c r="F56" s="6">
        <v>15719</v>
      </c>
      <c r="G56" s="6">
        <v>42843</v>
      </c>
      <c r="H56" s="7">
        <v>0.3669</v>
      </c>
      <c r="I56" s="7">
        <v>0.4007</v>
      </c>
      <c r="J56" s="7">
        <v>0.4</v>
      </c>
      <c r="K56" s="9">
        <f t="shared" si="8"/>
        <v>1.0017499999999999</v>
      </c>
      <c r="L56" s="3"/>
    </row>
    <row r="57" spans="1:14" ht="17.45" customHeight="1" x14ac:dyDescent="0.2">
      <c r="A57" s="30" t="s">
        <v>28</v>
      </c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</row>
    <row r="58" spans="1:14" ht="13.5" customHeight="1" x14ac:dyDescent="0.2">
      <c r="A58" s="1" t="s">
        <v>4</v>
      </c>
      <c r="B58" s="1" t="s">
        <v>5</v>
      </c>
      <c r="C58" s="31" t="s">
        <v>6</v>
      </c>
      <c r="D58" s="32"/>
      <c r="E58" s="2" t="s">
        <v>7</v>
      </c>
      <c r="F58" s="2" t="s">
        <v>8</v>
      </c>
      <c r="G58" s="2" t="s">
        <v>9</v>
      </c>
      <c r="H58" s="2" t="s">
        <v>10</v>
      </c>
      <c r="I58" s="2" t="s">
        <v>11</v>
      </c>
      <c r="J58" s="2" t="s">
        <v>12</v>
      </c>
      <c r="K58" s="2" t="s">
        <v>13</v>
      </c>
      <c r="L58" s="3"/>
    </row>
    <row r="59" spans="1:14" ht="13.5" customHeight="1" x14ac:dyDescent="0.2">
      <c r="A59" s="4" t="s">
        <v>14</v>
      </c>
      <c r="B59" s="4" t="s">
        <v>15</v>
      </c>
      <c r="C59" s="33" t="s">
        <v>16</v>
      </c>
      <c r="D59" s="34"/>
      <c r="E59" s="5">
        <v>14.292999999999999</v>
      </c>
      <c r="F59" s="6">
        <v>18071</v>
      </c>
      <c r="G59" s="6">
        <v>49991</v>
      </c>
      <c r="H59" s="7">
        <v>0.36149999999999999</v>
      </c>
      <c r="I59" s="7">
        <v>0.92810000000000004</v>
      </c>
      <c r="J59" s="7">
        <v>1</v>
      </c>
      <c r="K59" s="10">
        <f t="shared" ref="K59:K62" si="9">I59/J59</f>
        <v>0.92810000000000004</v>
      </c>
      <c r="L59" s="3"/>
      <c r="M59" s="13">
        <f>AVERAGE(K59:K62)</f>
        <v>0.92612500000000009</v>
      </c>
      <c r="N59" s="14">
        <f>STDEV(K59:K62)</f>
        <v>2.4934631205079667E-2</v>
      </c>
    </row>
    <row r="60" spans="1:14" ht="13.5" customHeight="1" x14ac:dyDescent="0.2">
      <c r="A60" s="4" t="s">
        <v>17</v>
      </c>
      <c r="B60" s="4" t="s">
        <v>15</v>
      </c>
      <c r="C60" s="33" t="s">
        <v>16</v>
      </c>
      <c r="D60" s="34"/>
      <c r="E60" s="5">
        <v>14.292999999999999</v>
      </c>
      <c r="F60" s="6">
        <v>16913</v>
      </c>
      <c r="G60" s="6">
        <v>46581</v>
      </c>
      <c r="H60" s="7">
        <v>0.36309999999999998</v>
      </c>
      <c r="I60" s="7">
        <v>0.93210000000000004</v>
      </c>
      <c r="J60" s="7">
        <v>1</v>
      </c>
      <c r="K60" s="10">
        <f t="shared" si="9"/>
        <v>0.93210000000000004</v>
      </c>
      <c r="L60" s="3"/>
    </row>
    <row r="61" spans="1:14" ht="13.5" customHeight="1" x14ac:dyDescent="0.2">
      <c r="A61" s="4" t="s">
        <v>18</v>
      </c>
      <c r="B61" s="4" t="s">
        <v>15</v>
      </c>
      <c r="C61" s="33" t="s">
        <v>16</v>
      </c>
      <c r="D61" s="34"/>
      <c r="E61" s="5">
        <v>14.292999999999999</v>
      </c>
      <c r="F61" s="6">
        <v>16534</v>
      </c>
      <c r="G61" s="6">
        <v>47577</v>
      </c>
      <c r="H61" s="7">
        <v>0.34749999999999998</v>
      </c>
      <c r="I61" s="7">
        <v>0.89219999999999999</v>
      </c>
      <c r="J61" s="7">
        <v>1</v>
      </c>
      <c r="K61" s="10">
        <f t="shared" si="9"/>
        <v>0.89219999999999999</v>
      </c>
      <c r="L61" s="3"/>
    </row>
    <row r="62" spans="1:14" ht="13.5" customHeight="1" x14ac:dyDescent="0.2">
      <c r="A62" s="4" t="s">
        <v>19</v>
      </c>
      <c r="B62" s="4" t="s">
        <v>15</v>
      </c>
      <c r="C62" s="33" t="s">
        <v>16</v>
      </c>
      <c r="D62" s="34"/>
      <c r="E62" s="5">
        <v>14.292999999999999</v>
      </c>
      <c r="F62" s="6">
        <v>15889</v>
      </c>
      <c r="G62" s="6">
        <v>42843</v>
      </c>
      <c r="H62" s="7">
        <v>0.37090000000000001</v>
      </c>
      <c r="I62" s="7">
        <v>0.95209999999999995</v>
      </c>
      <c r="J62" s="7">
        <v>1</v>
      </c>
      <c r="K62" s="10">
        <f t="shared" si="9"/>
        <v>0.95209999999999995</v>
      </c>
      <c r="L62" s="3"/>
    </row>
    <row r="63" spans="1:14" ht="17.45" customHeight="1" x14ac:dyDescent="0.2">
      <c r="A63" s="30" t="s">
        <v>29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  <c r="L63" s="30"/>
    </row>
    <row r="64" spans="1:14" ht="13.5" customHeight="1" x14ac:dyDescent="0.2">
      <c r="A64" s="1" t="s">
        <v>4</v>
      </c>
      <c r="B64" s="1" t="s">
        <v>5</v>
      </c>
      <c r="C64" s="31" t="s">
        <v>6</v>
      </c>
      <c r="D64" s="32"/>
      <c r="E64" s="2" t="s">
        <v>7</v>
      </c>
      <c r="F64" s="2" t="s">
        <v>8</v>
      </c>
      <c r="G64" s="2" t="s">
        <v>9</v>
      </c>
      <c r="H64" s="2" t="s">
        <v>10</v>
      </c>
      <c r="I64" s="2" t="s">
        <v>11</v>
      </c>
      <c r="J64" s="2" t="s">
        <v>12</v>
      </c>
      <c r="K64" s="2" t="s">
        <v>13</v>
      </c>
      <c r="L64" s="3"/>
    </row>
    <row r="65" spans="1:14" ht="13.5" customHeight="1" x14ac:dyDescent="0.2">
      <c r="A65" s="4" t="s">
        <v>14</v>
      </c>
      <c r="B65" s="4" t="s">
        <v>15</v>
      </c>
      <c r="C65" s="33" t="s">
        <v>16</v>
      </c>
      <c r="D65" s="34"/>
      <c r="E65" s="5">
        <v>14.294</v>
      </c>
      <c r="F65" s="6">
        <v>5386</v>
      </c>
      <c r="G65" s="6">
        <v>49991</v>
      </c>
      <c r="H65" s="7">
        <v>0.1077</v>
      </c>
      <c r="I65" s="7">
        <v>0.41520000000000001</v>
      </c>
      <c r="J65" s="7">
        <v>0.4</v>
      </c>
      <c r="K65" s="9">
        <f>I65/J65</f>
        <v>1.038</v>
      </c>
      <c r="L65" s="3"/>
      <c r="M65" s="13">
        <f>AVERAGE(K65:K68)</f>
        <v>1.0034375</v>
      </c>
      <c r="N65" s="14">
        <f>STDEV(K65:K68)</f>
        <v>3.9010348520189697E-2</v>
      </c>
    </row>
    <row r="66" spans="1:14" ht="13.5" customHeight="1" x14ac:dyDescent="0.2">
      <c r="A66" s="4" t="s">
        <v>17</v>
      </c>
      <c r="B66" s="4" t="s">
        <v>15</v>
      </c>
      <c r="C66" s="33" t="s">
        <v>16</v>
      </c>
      <c r="D66" s="34"/>
      <c r="E66" s="5">
        <v>14.3</v>
      </c>
      <c r="F66" s="6">
        <v>4604</v>
      </c>
      <c r="G66" s="6">
        <v>46581</v>
      </c>
      <c r="H66" s="7">
        <v>9.8799999999999999E-2</v>
      </c>
      <c r="I66" s="7">
        <v>0.38090000000000002</v>
      </c>
      <c r="J66" s="7">
        <v>0.4</v>
      </c>
      <c r="K66" s="10">
        <f>I66/J66</f>
        <v>0.95225000000000004</v>
      </c>
      <c r="L66" s="3"/>
    </row>
    <row r="67" spans="1:14" ht="13.5" customHeight="1" x14ac:dyDescent="0.2">
      <c r="A67" s="4" t="s">
        <v>18</v>
      </c>
      <c r="B67" s="4" t="s">
        <v>15</v>
      </c>
      <c r="C67" s="33" t="s">
        <v>16</v>
      </c>
      <c r="D67" s="34"/>
      <c r="E67" s="5">
        <v>14.294</v>
      </c>
      <c r="F67" s="6">
        <v>4911</v>
      </c>
      <c r="G67" s="6">
        <v>47577</v>
      </c>
      <c r="H67" s="7">
        <v>0.1032</v>
      </c>
      <c r="I67" s="7">
        <v>0.3977</v>
      </c>
      <c r="J67" s="7">
        <v>0.4</v>
      </c>
      <c r="K67" s="10">
        <f t="shared" ref="K67:K68" si="10">I67/J67</f>
        <v>0.99424999999999997</v>
      </c>
      <c r="L67" s="3"/>
    </row>
    <row r="68" spans="1:14" ht="13.5" customHeight="1" x14ac:dyDescent="0.2">
      <c r="A68" s="4" t="s">
        <v>19</v>
      </c>
      <c r="B68" s="4" t="s">
        <v>15</v>
      </c>
      <c r="C68" s="33" t="s">
        <v>16</v>
      </c>
      <c r="D68" s="34"/>
      <c r="E68" s="5">
        <v>14.3</v>
      </c>
      <c r="F68" s="6">
        <v>4577</v>
      </c>
      <c r="G68" s="6">
        <v>42843</v>
      </c>
      <c r="H68" s="7">
        <v>0.10680000000000001</v>
      </c>
      <c r="I68" s="7">
        <v>0.41170000000000001</v>
      </c>
      <c r="J68" s="7">
        <v>0.4</v>
      </c>
      <c r="K68" s="9">
        <f t="shared" si="10"/>
        <v>1.02925</v>
      </c>
      <c r="L68" s="3"/>
    </row>
    <row r="69" spans="1:14" ht="17.45" customHeight="1" x14ac:dyDescent="0.2">
      <c r="A69" s="30" t="s">
        <v>30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</row>
    <row r="70" spans="1:14" ht="13.5" customHeight="1" x14ac:dyDescent="0.2">
      <c r="A70" s="1" t="s">
        <v>4</v>
      </c>
      <c r="B70" s="1" t="s">
        <v>5</v>
      </c>
      <c r="C70" s="31" t="s">
        <v>6</v>
      </c>
      <c r="D70" s="32"/>
      <c r="E70" s="2" t="s">
        <v>7</v>
      </c>
      <c r="F70" s="2" t="s">
        <v>8</v>
      </c>
      <c r="G70" s="2" t="s">
        <v>9</v>
      </c>
      <c r="H70" s="2" t="s">
        <v>10</v>
      </c>
      <c r="I70" s="2" t="s">
        <v>11</v>
      </c>
      <c r="J70" s="2" t="s">
        <v>12</v>
      </c>
      <c r="K70" s="2" t="s">
        <v>13</v>
      </c>
      <c r="L70" s="3"/>
    </row>
    <row r="71" spans="1:14" ht="13.5" customHeight="1" x14ac:dyDescent="0.2">
      <c r="A71" s="4" t="s">
        <v>14</v>
      </c>
      <c r="B71" s="4" t="s">
        <v>15</v>
      </c>
      <c r="C71" s="33" t="s">
        <v>16</v>
      </c>
      <c r="D71" s="34"/>
      <c r="E71" s="5">
        <v>15.37</v>
      </c>
      <c r="F71" s="6">
        <v>1681</v>
      </c>
      <c r="G71" s="6">
        <v>49991</v>
      </c>
      <c r="H71" s="7">
        <v>3.3599999999999998E-2</v>
      </c>
      <c r="I71" s="7">
        <v>0.3085</v>
      </c>
      <c r="J71" s="7">
        <v>0.4</v>
      </c>
      <c r="K71" s="10">
        <f t="shared" ref="K71:K74" si="11">I71/J71</f>
        <v>0.77124999999999999</v>
      </c>
      <c r="L71" s="3"/>
      <c r="M71" s="13">
        <f>AVERAGE(K71:K74)</f>
        <v>0.78118750000000003</v>
      </c>
      <c r="N71" s="14">
        <f>STDEV(K71:K74)</f>
        <v>6.891128808112644E-2</v>
      </c>
    </row>
    <row r="72" spans="1:14" ht="13.5" customHeight="1" x14ac:dyDescent="0.2">
      <c r="A72" s="4" t="s">
        <v>17</v>
      </c>
      <c r="B72" s="4" t="s">
        <v>15</v>
      </c>
      <c r="C72" s="33" t="s">
        <v>16</v>
      </c>
      <c r="D72" s="34"/>
      <c r="E72" s="5">
        <v>15.37</v>
      </c>
      <c r="F72" s="6">
        <v>1438</v>
      </c>
      <c r="G72" s="6">
        <v>46581</v>
      </c>
      <c r="H72" s="7">
        <v>3.09E-2</v>
      </c>
      <c r="I72" s="7">
        <v>0.28310000000000002</v>
      </c>
      <c r="J72" s="7">
        <v>0.4</v>
      </c>
      <c r="K72" s="10">
        <f t="shared" si="11"/>
        <v>0.70774999999999999</v>
      </c>
      <c r="L72" s="3"/>
    </row>
    <row r="73" spans="1:14" ht="13.5" customHeight="1" x14ac:dyDescent="0.2">
      <c r="A73" s="4" t="s">
        <v>18</v>
      </c>
      <c r="B73" s="4" t="s">
        <v>15</v>
      </c>
      <c r="C73" s="33" t="s">
        <v>16</v>
      </c>
      <c r="D73" s="34"/>
      <c r="E73" s="5">
        <v>15.37</v>
      </c>
      <c r="F73" s="6">
        <v>1601</v>
      </c>
      <c r="G73" s="6">
        <v>47577</v>
      </c>
      <c r="H73" s="7">
        <v>3.3599999999999998E-2</v>
      </c>
      <c r="I73" s="7">
        <v>0.30859999999999999</v>
      </c>
      <c r="J73" s="7">
        <v>0.4</v>
      </c>
      <c r="K73" s="10">
        <f t="shared" si="11"/>
        <v>0.77149999999999996</v>
      </c>
      <c r="L73" s="3"/>
    </row>
    <row r="74" spans="1:14" ht="13.5" customHeight="1" x14ac:dyDescent="0.2">
      <c r="A74" s="4" t="s">
        <v>19</v>
      </c>
      <c r="B74" s="4" t="s">
        <v>15</v>
      </c>
      <c r="C74" s="33" t="s">
        <v>16</v>
      </c>
      <c r="D74" s="34"/>
      <c r="E74" s="5">
        <v>15.369</v>
      </c>
      <c r="F74" s="6">
        <v>1633</v>
      </c>
      <c r="G74" s="6">
        <v>42843</v>
      </c>
      <c r="H74" s="7">
        <v>3.8100000000000002E-2</v>
      </c>
      <c r="I74" s="7">
        <v>0.34970000000000001</v>
      </c>
      <c r="J74" s="7">
        <v>0.4</v>
      </c>
      <c r="K74" s="10">
        <f t="shared" si="11"/>
        <v>0.87424999999999997</v>
      </c>
      <c r="L74" s="3"/>
    </row>
    <row r="75" spans="1:14" ht="17.45" customHeight="1" x14ac:dyDescent="0.2">
      <c r="A75" s="30" t="s">
        <v>31</v>
      </c>
      <c r="B75" s="30"/>
      <c r="C75" s="30"/>
      <c r="D75" s="30"/>
      <c r="E75" s="30"/>
      <c r="F75" s="30"/>
      <c r="G75" s="30"/>
      <c r="H75" s="30"/>
      <c r="I75" s="30"/>
      <c r="J75" s="30"/>
      <c r="K75" s="30"/>
      <c r="L75" s="30"/>
    </row>
    <row r="76" spans="1:14" ht="13.5" customHeight="1" x14ac:dyDescent="0.2">
      <c r="A76" s="1" t="s">
        <v>4</v>
      </c>
      <c r="B76" s="1" t="s">
        <v>5</v>
      </c>
      <c r="C76" s="31" t="s">
        <v>6</v>
      </c>
      <c r="D76" s="32"/>
      <c r="E76" s="2" t="s">
        <v>7</v>
      </c>
      <c r="F76" s="2" t="s">
        <v>8</v>
      </c>
      <c r="G76" s="2" t="s">
        <v>9</v>
      </c>
      <c r="H76" s="2" t="s">
        <v>10</v>
      </c>
      <c r="I76" s="2" t="s">
        <v>11</v>
      </c>
      <c r="J76" s="2" t="s">
        <v>12</v>
      </c>
      <c r="K76" s="2" t="s">
        <v>13</v>
      </c>
      <c r="L76" s="3"/>
    </row>
    <row r="77" spans="1:14" ht="13.5" customHeight="1" x14ac:dyDescent="0.2">
      <c r="A77" s="4" t="s">
        <v>14</v>
      </c>
      <c r="B77" s="4" t="s">
        <v>15</v>
      </c>
      <c r="C77" s="33" t="s">
        <v>16</v>
      </c>
      <c r="D77" s="34"/>
      <c r="E77" s="5">
        <v>16.356000000000002</v>
      </c>
      <c r="F77" s="6">
        <v>6652</v>
      </c>
      <c r="G77" s="6">
        <v>49991</v>
      </c>
      <c r="H77" s="7">
        <v>0.1331</v>
      </c>
      <c r="I77" s="7">
        <v>0.31819999999999998</v>
      </c>
      <c r="J77" s="7">
        <v>0.4</v>
      </c>
      <c r="K77" s="10">
        <f t="shared" ref="K77:K80" si="12">I77/J77</f>
        <v>0.79549999999999987</v>
      </c>
      <c r="L77" s="3"/>
      <c r="M77" s="13">
        <f>AVERAGE(K77:K80)</f>
        <v>0.76306249999999998</v>
      </c>
      <c r="N77" s="14">
        <f>STDEV(K77:K80)</f>
        <v>7.1282412218349189E-2</v>
      </c>
    </row>
    <row r="78" spans="1:14" ht="13.5" customHeight="1" x14ac:dyDescent="0.2">
      <c r="A78" s="4" t="s">
        <v>17</v>
      </c>
      <c r="B78" s="4" t="s">
        <v>15</v>
      </c>
      <c r="C78" s="33" t="s">
        <v>16</v>
      </c>
      <c r="D78" s="34"/>
      <c r="E78" s="5">
        <v>16.350000000000001</v>
      </c>
      <c r="F78" s="6">
        <v>5832</v>
      </c>
      <c r="G78" s="6">
        <v>46581</v>
      </c>
      <c r="H78" s="7">
        <v>0.12520000000000001</v>
      </c>
      <c r="I78" s="7">
        <v>0.2994</v>
      </c>
      <c r="J78" s="7">
        <v>0.4</v>
      </c>
      <c r="K78" s="10">
        <f t="shared" si="12"/>
        <v>0.74849999999999994</v>
      </c>
      <c r="L78" s="3"/>
    </row>
    <row r="79" spans="1:14" ht="13.5" customHeight="1" x14ac:dyDescent="0.2">
      <c r="A79" s="4" t="s">
        <v>18</v>
      </c>
      <c r="B79" s="4" t="s">
        <v>15</v>
      </c>
      <c r="C79" s="33" t="s">
        <v>16</v>
      </c>
      <c r="D79" s="34"/>
      <c r="E79" s="5">
        <v>16.350000000000001</v>
      </c>
      <c r="F79" s="6">
        <v>5339</v>
      </c>
      <c r="G79" s="6">
        <v>47577</v>
      </c>
      <c r="H79" s="7">
        <v>0.11219999999999999</v>
      </c>
      <c r="I79" s="7">
        <v>0.26840000000000003</v>
      </c>
      <c r="J79" s="7">
        <v>0.4</v>
      </c>
      <c r="K79" s="10">
        <f t="shared" si="12"/>
        <v>0.67100000000000004</v>
      </c>
      <c r="L79" s="3"/>
    </row>
    <row r="80" spans="1:14" ht="13.5" customHeight="1" x14ac:dyDescent="0.2">
      <c r="A80" s="4" t="s">
        <v>19</v>
      </c>
      <c r="B80" s="4" t="s">
        <v>15</v>
      </c>
      <c r="C80" s="33" t="s">
        <v>16</v>
      </c>
      <c r="D80" s="34"/>
      <c r="E80" s="5">
        <v>16.350000000000001</v>
      </c>
      <c r="F80" s="6">
        <v>5999</v>
      </c>
      <c r="G80" s="6">
        <v>42843</v>
      </c>
      <c r="H80" s="7">
        <v>0.14000000000000001</v>
      </c>
      <c r="I80" s="7">
        <v>0.33489999999999998</v>
      </c>
      <c r="J80" s="7">
        <v>0.4</v>
      </c>
      <c r="K80" s="10">
        <f t="shared" si="12"/>
        <v>0.83724999999999994</v>
      </c>
      <c r="L80" s="3"/>
    </row>
    <row r="81" spans="1:14" ht="17.45" customHeight="1" x14ac:dyDescent="0.2">
      <c r="A81" s="30" t="s">
        <v>32</v>
      </c>
      <c r="B81" s="30"/>
      <c r="C81" s="30"/>
      <c r="D81" s="30"/>
      <c r="E81" s="30"/>
      <c r="F81" s="30"/>
      <c r="G81" s="30"/>
      <c r="H81" s="30"/>
      <c r="I81" s="30"/>
      <c r="J81" s="30"/>
      <c r="K81" s="30"/>
      <c r="L81" s="30"/>
    </row>
    <row r="82" spans="1:14" ht="13.5" customHeight="1" x14ac:dyDescent="0.2">
      <c r="A82" s="1" t="s">
        <v>4</v>
      </c>
      <c r="B82" s="1" t="s">
        <v>5</v>
      </c>
      <c r="C82" s="31" t="s">
        <v>6</v>
      </c>
      <c r="D82" s="32"/>
      <c r="E82" s="2" t="s">
        <v>7</v>
      </c>
      <c r="F82" s="2" t="s">
        <v>8</v>
      </c>
      <c r="G82" s="2" t="s">
        <v>9</v>
      </c>
      <c r="H82" s="2" t="s">
        <v>10</v>
      </c>
      <c r="I82" s="2" t="s">
        <v>11</v>
      </c>
      <c r="J82" s="2" t="s">
        <v>12</v>
      </c>
      <c r="K82" s="2" t="s">
        <v>13</v>
      </c>
      <c r="L82" s="3"/>
    </row>
    <row r="83" spans="1:14" ht="13.5" customHeight="1" x14ac:dyDescent="0.2">
      <c r="A83" s="4" t="s">
        <v>14</v>
      </c>
      <c r="B83" s="4" t="s">
        <v>15</v>
      </c>
      <c r="C83" s="33" t="s">
        <v>16</v>
      </c>
      <c r="D83" s="34"/>
      <c r="E83" s="5">
        <v>18.823</v>
      </c>
      <c r="F83" s="6">
        <v>30743</v>
      </c>
      <c r="G83" s="6">
        <v>49991</v>
      </c>
      <c r="H83" s="7">
        <v>0.61499999999999999</v>
      </c>
      <c r="I83" s="7">
        <v>0.38619999999999999</v>
      </c>
      <c r="J83" s="7">
        <v>0.4</v>
      </c>
      <c r="K83" s="10">
        <f t="shared" ref="K83:K86" si="13">I83/J83</f>
        <v>0.96549999999999991</v>
      </c>
      <c r="L83" s="3"/>
      <c r="M83" s="13">
        <f>AVERAGE(K83:K86)</f>
        <v>0.95362499999999994</v>
      </c>
      <c r="N83" s="14">
        <f>STDEV(K83:K86)</f>
        <v>7.8479960287111947E-2</v>
      </c>
    </row>
    <row r="84" spans="1:14" ht="13.5" customHeight="1" x14ac:dyDescent="0.2">
      <c r="A84" s="4" t="s">
        <v>17</v>
      </c>
      <c r="B84" s="4" t="s">
        <v>15</v>
      </c>
      <c r="C84" s="33" t="s">
        <v>16</v>
      </c>
      <c r="D84" s="34"/>
      <c r="E84" s="5">
        <v>18.823</v>
      </c>
      <c r="F84" s="6">
        <v>29840</v>
      </c>
      <c r="G84" s="6">
        <v>46581</v>
      </c>
      <c r="H84" s="7">
        <v>0.64059999999999995</v>
      </c>
      <c r="I84" s="7">
        <v>0.40229999999999999</v>
      </c>
      <c r="J84" s="7">
        <v>0.4</v>
      </c>
      <c r="K84" s="9">
        <f t="shared" si="13"/>
        <v>1.0057499999999999</v>
      </c>
      <c r="L84" s="3"/>
    </row>
    <row r="85" spans="1:14" ht="13.5" customHeight="1" x14ac:dyDescent="0.2">
      <c r="A85" s="4" t="s">
        <v>18</v>
      </c>
      <c r="B85" s="4" t="s">
        <v>15</v>
      </c>
      <c r="C85" s="33" t="s">
        <v>16</v>
      </c>
      <c r="D85" s="34"/>
      <c r="E85" s="5">
        <v>18.829999999999998</v>
      </c>
      <c r="F85" s="6">
        <v>25431</v>
      </c>
      <c r="G85" s="6">
        <v>47577</v>
      </c>
      <c r="H85" s="7">
        <v>0.53449999999999998</v>
      </c>
      <c r="I85" s="7">
        <v>0.3357</v>
      </c>
      <c r="J85" s="7">
        <v>0.4</v>
      </c>
      <c r="K85" s="10">
        <f t="shared" si="13"/>
        <v>0.83924999999999994</v>
      </c>
      <c r="L85" s="3"/>
    </row>
    <row r="86" spans="1:14" ht="13.5" customHeight="1" x14ac:dyDescent="0.2">
      <c r="A86" s="4" t="s">
        <v>19</v>
      </c>
      <c r="B86" s="4" t="s">
        <v>15</v>
      </c>
      <c r="C86" s="33" t="s">
        <v>16</v>
      </c>
      <c r="D86" s="34"/>
      <c r="E86" s="5">
        <v>18.823</v>
      </c>
      <c r="F86" s="6">
        <v>27400</v>
      </c>
      <c r="G86" s="6">
        <v>42843</v>
      </c>
      <c r="H86" s="7">
        <v>0.63949999999999996</v>
      </c>
      <c r="I86" s="7">
        <v>0.40160000000000001</v>
      </c>
      <c r="J86" s="7">
        <v>0.4</v>
      </c>
      <c r="K86" s="9">
        <f t="shared" si="13"/>
        <v>1.004</v>
      </c>
      <c r="L86" s="3"/>
    </row>
    <row r="87" spans="1:14" ht="17.45" customHeight="1" x14ac:dyDescent="0.2">
      <c r="A87" s="30" t="s">
        <v>33</v>
      </c>
      <c r="B87" s="30"/>
      <c r="C87" s="30"/>
      <c r="D87" s="30"/>
      <c r="E87" s="30"/>
      <c r="F87" s="30"/>
      <c r="G87" s="30"/>
      <c r="H87" s="30"/>
      <c r="I87" s="30"/>
      <c r="J87" s="30"/>
      <c r="K87" s="30"/>
      <c r="L87" s="30"/>
    </row>
    <row r="88" spans="1:14" ht="13.5" customHeight="1" x14ac:dyDescent="0.2">
      <c r="A88" s="1" t="s">
        <v>4</v>
      </c>
      <c r="B88" s="1" t="s">
        <v>5</v>
      </c>
      <c r="C88" s="31" t="s">
        <v>6</v>
      </c>
      <c r="D88" s="32"/>
      <c r="E88" s="2" t="s">
        <v>7</v>
      </c>
      <c r="F88" s="2" t="s">
        <v>8</v>
      </c>
      <c r="G88" s="2" t="s">
        <v>9</v>
      </c>
      <c r="H88" s="2" t="s">
        <v>10</v>
      </c>
      <c r="I88" s="2" t="s">
        <v>11</v>
      </c>
      <c r="J88" s="2" t="s">
        <v>12</v>
      </c>
      <c r="K88" s="2" t="s">
        <v>13</v>
      </c>
      <c r="L88" s="3"/>
    </row>
    <row r="89" spans="1:14" ht="13.5" customHeight="1" x14ac:dyDescent="0.2">
      <c r="A89" s="4" t="s">
        <v>14</v>
      </c>
      <c r="B89" s="4" t="s">
        <v>15</v>
      </c>
      <c r="C89" s="33" t="s">
        <v>16</v>
      </c>
      <c r="D89" s="34"/>
      <c r="E89" s="5">
        <v>18.824000000000002</v>
      </c>
      <c r="F89" s="6">
        <v>27175</v>
      </c>
      <c r="G89" s="6">
        <v>49991</v>
      </c>
      <c r="H89" s="7">
        <v>0.54359999999999997</v>
      </c>
      <c r="I89" s="7">
        <v>0.37709999999999999</v>
      </c>
      <c r="J89" s="7">
        <v>0.4</v>
      </c>
      <c r="K89" s="10">
        <f t="shared" ref="K89:K92" si="14">I89/J89</f>
        <v>0.94274999999999998</v>
      </c>
      <c r="L89" s="3"/>
      <c r="M89" s="13">
        <f>AVERAGE(K89:K92)</f>
        <v>0.94862499999999994</v>
      </c>
      <c r="N89" s="14">
        <f>STDEV(K89:K92)</f>
        <v>9.1872760743686485E-2</v>
      </c>
    </row>
    <row r="90" spans="1:14" ht="13.5" customHeight="1" x14ac:dyDescent="0.2">
      <c r="A90" s="4" t="s">
        <v>17</v>
      </c>
      <c r="B90" s="4" t="s">
        <v>15</v>
      </c>
      <c r="C90" s="33" t="s">
        <v>16</v>
      </c>
      <c r="D90" s="34"/>
      <c r="E90" s="5">
        <v>18.824000000000002</v>
      </c>
      <c r="F90" s="6">
        <v>27581</v>
      </c>
      <c r="G90" s="6">
        <v>46581</v>
      </c>
      <c r="H90" s="7">
        <v>0.59209999999999996</v>
      </c>
      <c r="I90" s="7">
        <v>0.4108</v>
      </c>
      <c r="J90" s="7">
        <v>0.4</v>
      </c>
      <c r="K90" s="9">
        <f t="shared" si="14"/>
        <v>1.0269999999999999</v>
      </c>
      <c r="L90" s="3"/>
    </row>
    <row r="91" spans="1:14" ht="13.5" customHeight="1" x14ac:dyDescent="0.2">
      <c r="A91" s="4" t="s">
        <v>18</v>
      </c>
      <c r="B91" s="4" t="s">
        <v>15</v>
      </c>
      <c r="C91" s="33" t="s">
        <v>16</v>
      </c>
      <c r="D91" s="34"/>
      <c r="E91" s="5">
        <v>18.824000000000002</v>
      </c>
      <c r="F91" s="6">
        <v>22534</v>
      </c>
      <c r="G91" s="6">
        <v>47577</v>
      </c>
      <c r="H91" s="7">
        <v>0.47360000000000002</v>
      </c>
      <c r="I91" s="7">
        <v>0.3286</v>
      </c>
      <c r="J91" s="7">
        <v>0.4</v>
      </c>
      <c r="K91" s="10">
        <f t="shared" si="14"/>
        <v>0.82150000000000001</v>
      </c>
      <c r="L91" s="3"/>
    </row>
    <row r="92" spans="1:14" ht="13.5" customHeight="1" x14ac:dyDescent="0.2">
      <c r="A92" s="4" t="s">
        <v>19</v>
      </c>
      <c r="B92" s="4" t="s">
        <v>15</v>
      </c>
      <c r="C92" s="33" t="s">
        <v>16</v>
      </c>
      <c r="D92" s="34"/>
      <c r="E92" s="5">
        <v>18.823</v>
      </c>
      <c r="F92" s="6">
        <v>24783</v>
      </c>
      <c r="G92" s="6">
        <v>42843</v>
      </c>
      <c r="H92" s="7">
        <v>0.57850000000000001</v>
      </c>
      <c r="I92" s="7">
        <v>0.40129999999999999</v>
      </c>
      <c r="J92" s="7">
        <v>0.4</v>
      </c>
      <c r="K92" s="9">
        <f t="shared" si="14"/>
        <v>1.00325</v>
      </c>
      <c r="L92" s="3"/>
    </row>
  </sheetData>
  <mergeCells count="93">
    <mergeCell ref="C90:D90"/>
    <mergeCell ref="C91:D91"/>
    <mergeCell ref="C92:D92"/>
    <mergeCell ref="C85:D85"/>
    <mergeCell ref="C86:D86"/>
    <mergeCell ref="A87:L87"/>
    <mergeCell ref="C88:D88"/>
    <mergeCell ref="C89:D89"/>
    <mergeCell ref="C80:D80"/>
    <mergeCell ref="A81:L81"/>
    <mergeCell ref="C82:D82"/>
    <mergeCell ref="C83:D83"/>
    <mergeCell ref="C84:D84"/>
    <mergeCell ref="A75:L75"/>
    <mergeCell ref="C76:D76"/>
    <mergeCell ref="C77:D77"/>
    <mergeCell ref="C78:D78"/>
    <mergeCell ref="C79:D79"/>
    <mergeCell ref="C70:D70"/>
    <mergeCell ref="C71:D71"/>
    <mergeCell ref="C72:D72"/>
    <mergeCell ref="C73:D73"/>
    <mergeCell ref="C74:D74"/>
    <mergeCell ref="C65:D65"/>
    <mergeCell ref="C66:D66"/>
    <mergeCell ref="C67:D67"/>
    <mergeCell ref="C68:D68"/>
    <mergeCell ref="A69:L69"/>
    <mergeCell ref="C60:D60"/>
    <mergeCell ref="C61:D61"/>
    <mergeCell ref="C62:D62"/>
    <mergeCell ref="A63:L63"/>
    <mergeCell ref="C64:D64"/>
    <mergeCell ref="C55:D55"/>
    <mergeCell ref="C56:D56"/>
    <mergeCell ref="A57:L57"/>
    <mergeCell ref="C58:D58"/>
    <mergeCell ref="C59:D59"/>
    <mergeCell ref="C50:D50"/>
    <mergeCell ref="A51:L51"/>
    <mergeCell ref="C52:D52"/>
    <mergeCell ref="C53:D53"/>
    <mergeCell ref="C54:D54"/>
    <mergeCell ref="A45:L45"/>
    <mergeCell ref="C46:D46"/>
    <mergeCell ref="C47:D47"/>
    <mergeCell ref="C48:D48"/>
    <mergeCell ref="C49:D49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A39:L39"/>
    <mergeCell ref="C30:D30"/>
    <mergeCell ref="C31:D31"/>
    <mergeCell ref="C32:D32"/>
    <mergeCell ref="A33:L33"/>
    <mergeCell ref="C34:D34"/>
    <mergeCell ref="C25:D25"/>
    <mergeCell ref="C26:D26"/>
    <mergeCell ref="A27:L27"/>
    <mergeCell ref="C28:D28"/>
    <mergeCell ref="C29:D29"/>
    <mergeCell ref="C20:D20"/>
    <mergeCell ref="A21:L21"/>
    <mergeCell ref="C22:D22"/>
    <mergeCell ref="C23:D23"/>
    <mergeCell ref="C24:D24"/>
    <mergeCell ref="A15:L15"/>
    <mergeCell ref="C16:D16"/>
    <mergeCell ref="C17:D17"/>
    <mergeCell ref="C18:D18"/>
    <mergeCell ref="C19:D19"/>
    <mergeCell ref="C10:D10"/>
    <mergeCell ref="C11:D11"/>
    <mergeCell ref="C12:D12"/>
    <mergeCell ref="C13:D13"/>
    <mergeCell ref="C14:D14"/>
    <mergeCell ref="C5:D5"/>
    <mergeCell ref="C6:D6"/>
    <mergeCell ref="C7:D7"/>
    <mergeCell ref="C8:D8"/>
    <mergeCell ref="A9:L9"/>
    <mergeCell ref="A1:L1"/>
    <mergeCell ref="A2:C2"/>
    <mergeCell ref="D2:L2"/>
    <mergeCell ref="A3:L3"/>
    <mergeCell ref="C4:D4"/>
  </mergeCells>
  <conditionalFormatting sqref="K89:K92">
    <cfRule type="cellIs" dxfId="43" priority="21" operator="lessThan">
      <formula>0.7</formula>
    </cfRule>
    <cfRule type="cellIs" dxfId="42" priority="22" operator="greaterThan">
      <formula>1.3</formula>
    </cfRule>
  </conditionalFormatting>
  <conditionalFormatting sqref="K83:K86">
    <cfRule type="cellIs" dxfId="41" priority="19" operator="lessThan">
      <formula>0.7</formula>
    </cfRule>
    <cfRule type="cellIs" dxfId="40" priority="20" operator="greaterThan">
      <formula>1.3</formula>
    </cfRule>
  </conditionalFormatting>
  <conditionalFormatting sqref="K77:K78 K80">
    <cfRule type="cellIs" dxfId="39" priority="17" operator="lessThan">
      <formula>0.7</formula>
    </cfRule>
    <cfRule type="cellIs" dxfId="38" priority="18" operator="greaterThan">
      <formula>1.3</formula>
    </cfRule>
  </conditionalFormatting>
  <conditionalFormatting sqref="K71:K74">
    <cfRule type="cellIs" dxfId="37" priority="15" operator="lessThan">
      <formula>0.7</formula>
    </cfRule>
    <cfRule type="cellIs" dxfId="36" priority="16" operator="greaterThan">
      <formula>1.3</formula>
    </cfRule>
  </conditionalFormatting>
  <conditionalFormatting sqref="K67:K68">
    <cfRule type="cellIs" dxfId="35" priority="13" operator="lessThan">
      <formula>0.7</formula>
    </cfRule>
    <cfRule type="cellIs" dxfId="34" priority="14" operator="greaterThan">
      <formula>1.3</formula>
    </cfRule>
  </conditionalFormatting>
  <conditionalFormatting sqref="K65:K66">
    <cfRule type="cellIs" dxfId="33" priority="11" operator="lessThan">
      <formula>0.7</formula>
    </cfRule>
    <cfRule type="cellIs" dxfId="32" priority="12" operator="greaterThan">
      <formula>1.3</formula>
    </cfRule>
  </conditionalFormatting>
  <conditionalFormatting sqref="K59:K62">
    <cfRule type="cellIs" dxfId="31" priority="9" operator="lessThan">
      <formula>0.7</formula>
    </cfRule>
    <cfRule type="cellIs" dxfId="30" priority="10" operator="greaterThan">
      <formula>1.3</formula>
    </cfRule>
  </conditionalFormatting>
  <conditionalFormatting sqref="K53:K55">
    <cfRule type="cellIs" dxfId="29" priority="7" operator="lessThan">
      <formula>0.7</formula>
    </cfRule>
    <cfRule type="cellIs" dxfId="28" priority="8" operator="greaterThan">
      <formula>1.3</formula>
    </cfRule>
  </conditionalFormatting>
  <conditionalFormatting sqref="K56">
    <cfRule type="cellIs" dxfId="27" priority="5" operator="lessThan">
      <formula>0.7</formula>
    </cfRule>
    <cfRule type="cellIs" dxfId="26" priority="6" operator="greaterThan">
      <formula>1.3</formula>
    </cfRule>
  </conditionalFormatting>
  <conditionalFormatting sqref="K47:K50">
    <cfRule type="cellIs" dxfId="25" priority="3" operator="lessThan">
      <formula>0.7</formula>
    </cfRule>
    <cfRule type="cellIs" dxfId="24" priority="4" operator="greaterThan">
      <formula>1.3</formula>
    </cfRule>
  </conditionalFormatting>
  <conditionalFormatting sqref="K41:K44">
    <cfRule type="cellIs" dxfId="23" priority="1" operator="lessThan">
      <formula>0.7</formula>
    </cfRule>
    <cfRule type="cellIs" dxfId="22" priority="2" operator="greaterThan">
      <formula>1.3</formula>
    </cfRule>
  </conditionalFormatting>
  <pageMargins left="0.7" right="0.7" top="0.75" bottom="0.75" header="0.3" footer="0.3"/>
  <pageSetup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8"/>
  <sheetViews>
    <sheetView workbookViewId="0">
      <selection activeCell="G21" sqref="G21"/>
    </sheetView>
  </sheetViews>
  <sheetFormatPr defaultRowHeight="12.75" x14ac:dyDescent="0.2"/>
  <cols>
    <col min="1" max="1" width="23.33203125" customWidth="1"/>
    <col min="2" max="3" width="10.83203125" customWidth="1"/>
  </cols>
  <sheetData>
    <row r="2" spans="1:18" ht="15" x14ac:dyDescent="0.2">
      <c r="A2" s="35" t="s">
        <v>52</v>
      </c>
      <c r="B2" s="35"/>
      <c r="C2" s="35"/>
    </row>
    <row r="3" spans="1:18" ht="15" x14ac:dyDescent="0.2">
      <c r="A3" s="23" t="s">
        <v>51</v>
      </c>
      <c r="B3" s="16" t="s">
        <v>34</v>
      </c>
      <c r="C3" s="24" t="s">
        <v>35</v>
      </c>
    </row>
    <row r="4" spans="1:18" ht="12.75" customHeight="1" x14ac:dyDescent="0.2">
      <c r="A4" s="17" t="s">
        <v>36</v>
      </c>
      <c r="B4" s="25">
        <v>0.87256249999999991</v>
      </c>
      <c r="C4" s="18">
        <v>6.2505791398344307E-2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</row>
    <row r="5" spans="1:18" ht="12.75" customHeight="1" x14ac:dyDescent="0.2">
      <c r="A5" s="19" t="s">
        <v>37</v>
      </c>
      <c r="B5" s="26">
        <v>1.009625</v>
      </c>
      <c r="C5" s="20">
        <v>3.4759591002580352E-2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spans="1:18" ht="12.75" customHeight="1" x14ac:dyDescent="0.2">
      <c r="A6" s="19" t="s">
        <v>38</v>
      </c>
      <c r="B6" s="26">
        <v>1.0611249999999999</v>
      </c>
      <c r="C6" s="20">
        <v>3.6889756934231355E-2</v>
      </c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2.75" customHeight="1" x14ac:dyDescent="0.2">
      <c r="A7" s="19" t="s">
        <v>39</v>
      </c>
      <c r="B7" s="26">
        <v>1.00875</v>
      </c>
      <c r="C7" s="20">
        <v>5.4072096932398173E-2</v>
      </c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8" ht="12.75" customHeight="1" x14ac:dyDescent="0.2">
      <c r="A8" s="19" t="s">
        <v>40</v>
      </c>
      <c r="B8" s="26">
        <v>0.95156249999999998</v>
      </c>
      <c r="C8" s="20">
        <v>4.1893901206898058E-2</v>
      </c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spans="1:18" ht="12.75" customHeight="1" x14ac:dyDescent="0.2">
      <c r="A9" s="19" t="s">
        <v>41</v>
      </c>
      <c r="B9" s="26">
        <v>0.95550000000000002</v>
      </c>
      <c r="C9" s="20">
        <v>9.055523176492894E-2</v>
      </c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spans="1:18" ht="12.75" customHeight="1" x14ac:dyDescent="0.2">
      <c r="A10" s="19" t="s">
        <v>42</v>
      </c>
      <c r="B10" s="26">
        <v>0.93287500000000001</v>
      </c>
      <c r="C10" s="20">
        <v>7.0518466848526043E-2</v>
      </c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spans="1:18" ht="12.75" customHeight="1" x14ac:dyDescent="0.2">
      <c r="A11" s="19" t="s">
        <v>43</v>
      </c>
      <c r="B11" s="26">
        <v>0.91831249999999986</v>
      </c>
      <c r="C11" s="20">
        <v>5.4499761085103259E-2</v>
      </c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spans="1:18" ht="12.75" customHeight="1" x14ac:dyDescent="0.2">
      <c r="A12" s="19" t="s">
        <v>44</v>
      </c>
      <c r="B12" s="26">
        <v>0.91474999999999995</v>
      </c>
      <c r="C12" s="20">
        <v>6.8495437804280065E-2</v>
      </c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spans="1:18" ht="12.75" customHeight="1" x14ac:dyDescent="0.2">
      <c r="A13" s="19" t="s">
        <v>45</v>
      </c>
      <c r="B13" s="26">
        <v>0.92612500000000009</v>
      </c>
      <c r="C13" s="20">
        <v>2.4934631205079667E-2</v>
      </c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spans="1:18" ht="12.75" customHeight="1" x14ac:dyDescent="0.2">
      <c r="A14" s="19" t="s">
        <v>46</v>
      </c>
      <c r="B14" s="26">
        <v>1.0034375</v>
      </c>
      <c r="C14" s="20">
        <v>3.9010348520189697E-2</v>
      </c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</row>
    <row r="15" spans="1:18" ht="12.75" customHeight="1" x14ac:dyDescent="0.2">
      <c r="A15" s="19" t="s">
        <v>47</v>
      </c>
      <c r="B15" s="26">
        <v>0.78118750000000003</v>
      </c>
      <c r="C15" s="20">
        <v>6.891128808112644E-2</v>
      </c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</row>
    <row r="16" spans="1:18" ht="12.75" customHeight="1" x14ac:dyDescent="0.2">
      <c r="A16" s="19" t="s">
        <v>48</v>
      </c>
      <c r="B16" s="26">
        <v>0.76306249999999998</v>
      </c>
      <c r="C16" s="20">
        <v>7.1282412218349189E-2</v>
      </c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</row>
    <row r="17" spans="1:18" ht="12.75" customHeight="1" x14ac:dyDescent="0.2">
      <c r="A17" s="19" t="s">
        <v>49</v>
      </c>
      <c r="B17" s="26">
        <v>0.95362499999999994</v>
      </c>
      <c r="C17" s="20">
        <v>7.8479960287111947E-2</v>
      </c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</row>
    <row r="18" spans="1:18" ht="12.75" customHeight="1" x14ac:dyDescent="0.2">
      <c r="A18" s="21" t="s">
        <v>50</v>
      </c>
      <c r="B18" s="27">
        <v>0.94862499999999994</v>
      </c>
      <c r="C18" s="22">
        <v>9.1872760743686485E-2</v>
      </c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</row>
  </sheetData>
  <mergeCells count="1"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Table 1</vt:lpstr>
      <vt:lpstr>1-5-23 IDOC Summary 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 Watson</dc:creator>
  <cp:lastModifiedBy>Heidi Hayes</cp:lastModifiedBy>
  <cp:lastPrinted>2023-01-12T16:48:58Z</cp:lastPrinted>
  <dcterms:created xsi:type="dcterms:W3CDTF">2023-01-12T16:36:56Z</dcterms:created>
  <dcterms:modified xsi:type="dcterms:W3CDTF">2023-12-31T01:37:25Z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2023-01-11T00:00:00Z</vt:filetime>
  </property>
  <property fmtid="{D5CDD505-2E9C-101B-9397-08002B2CF9AE}" pid="3" name="LastSaved">
    <vt:filetime>2023-01-12T00:00:00Z</vt:filetime>
  </property>
  <property fmtid="{D5CDD505-2E9C-101B-9397-08002B2CF9AE}" pid="4" name="Producer">
    <vt:lpwstr>iTextSharp™ 5.5.5 ©2000-2014 iText Group NV (AGPL-version)</vt:lpwstr>
  </property>
</Properties>
</file>